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00\usbdisk1\Job1\20201231190018\localhost\disk1\共有（事業）\2023_03_サニックスKids新体操\申込書\"/>
    </mc:Choice>
  </mc:AlternateContent>
  <bookViews>
    <workbookView xWindow="0" yWindow="0" windowWidth="23040" windowHeight="8508"/>
  </bookViews>
  <sheets>
    <sheet name="宿泊申込書" sheetId="12" r:id="rId1"/>
    <sheet name="請書" sheetId="2" state="hidden" r:id="rId2"/>
    <sheet name="宿泊料金表" sheetId="9" state="hidden" r:id="rId3"/>
    <sheet name="食事料金表" sheetId="11" state="hidden" r:id="rId4"/>
  </sheets>
  <definedNames>
    <definedName name="_xlnm.Print_Area" localSheetId="0">宿泊申込書!$A$1:$AF$56</definedName>
    <definedName name="_xlnm.Print_Area" localSheetId="1">請書!$A$1:$AV$91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" l="1"/>
  <c r="D22" i="9"/>
  <c r="F20" i="9"/>
  <c r="F22" i="9"/>
  <c r="F21" i="9"/>
  <c r="E27" i="12"/>
  <c r="E25" i="12"/>
  <c r="E20" i="12"/>
  <c r="E18" i="12"/>
  <c r="X52" i="2"/>
  <c r="D27" i="2"/>
  <c r="X54" i="2"/>
  <c r="D54" i="2"/>
  <c r="D52" i="2"/>
  <c r="X50" i="2"/>
  <c r="AZ27" i="2"/>
  <c r="AZ26" i="2"/>
  <c r="A54" i="2"/>
  <c r="A52" i="2"/>
  <c r="A50" i="2"/>
  <c r="U27" i="2"/>
  <c r="S27" i="2"/>
  <c r="U25" i="2"/>
  <c r="S25" i="2"/>
  <c r="Q27" i="2"/>
  <c r="O27" i="2"/>
  <c r="M27" i="2"/>
  <c r="K27" i="2"/>
  <c r="I27" i="2"/>
  <c r="G27" i="2"/>
  <c r="Q25" i="2"/>
  <c r="O25" i="2"/>
  <c r="M25" i="2"/>
  <c r="K25" i="2"/>
  <c r="I25" i="2"/>
  <c r="G25" i="2"/>
  <c r="AZ25" i="2"/>
  <c r="AZ24" i="2"/>
  <c r="D25" i="2"/>
  <c r="AZ23" i="2" s="1"/>
  <c r="E35" i="12"/>
  <c r="E13" i="12"/>
  <c r="AY31" i="2"/>
  <c r="AY32" i="2"/>
  <c r="AA4" i="12"/>
  <c r="AC4" i="12" s="1"/>
  <c r="Y4" i="12"/>
  <c r="M4" i="12"/>
  <c r="H16" i="2"/>
  <c r="J15" i="2"/>
  <c r="U14" i="2"/>
  <c r="J14" i="2"/>
  <c r="H13" i="2"/>
  <c r="J12" i="2"/>
  <c r="H10" i="2"/>
  <c r="AP48" i="2"/>
  <c r="D50" i="2"/>
  <c r="Y27" i="2" l="1"/>
  <c r="Y25" i="2"/>
  <c r="E36" i="12"/>
  <c r="E34" i="12"/>
  <c r="E11" i="12"/>
  <c r="T7" i="2"/>
  <c r="Y7" i="2" s="1"/>
  <c r="L7" i="2" l="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3" i="9"/>
  <c r="D4" i="9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1" i="11"/>
  <c r="AN40" i="2" l="1"/>
  <c r="AN26" i="2"/>
  <c r="AN24" i="2"/>
  <c r="AN30" i="2"/>
  <c r="AN25" i="2"/>
  <c r="AN41" i="2"/>
  <c r="AN27" i="2"/>
  <c r="AN23" i="2"/>
  <c r="AN36" i="2"/>
  <c r="AN34" i="2"/>
  <c r="AN42" i="2"/>
  <c r="AN28" i="2"/>
  <c r="AN44" i="2"/>
  <c r="AN33" i="2"/>
  <c r="AN35" i="2"/>
  <c r="AN43" i="2"/>
  <c r="AN29" i="2"/>
  <c r="AN46" i="2"/>
  <c r="AN39" i="2"/>
  <c r="AN37" i="2"/>
  <c r="AN45" i="2"/>
  <c r="AN31" i="2"/>
  <c r="AN38" i="2"/>
  <c r="AN32" i="2"/>
  <c r="Q7" i="2"/>
  <c r="AA7" i="2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AS3" i="2" l="1"/>
  <c r="Y31" i="2" l="1"/>
</calcChain>
</file>

<file path=xl/sharedStrings.xml><?xml version="1.0" encoding="utf-8"?>
<sst xmlns="http://schemas.openxmlformats.org/spreadsheetml/2006/main" count="392" uniqueCount="188">
  <si>
    <t>住所</t>
    <rPh sb="0" eb="2">
      <t>ジュウショ</t>
    </rPh>
    <phoneticPr fontId="10"/>
  </si>
  <si>
    <t>合計</t>
    <rPh sb="0" eb="2">
      <t>ゴウケイ</t>
    </rPh>
    <phoneticPr fontId="10"/>
  </si>
  <si>
    <t>ロッジ</t>
    <phoneticPr fontId="10"/>
  </si>
  <si>
    <t>受付日</t>
    <rPh sb="0" eb="3">
      <t>ウケツケビ</t>
    </rPh>
    <phoneticPr fontId="10"/>
  </si>
  <si>
    <t>個 別 請 書</t>
    <rPh sb="0" eb="1">
      <t>コ</t>
    </rPh>
    <rPh sb="2" eb="3">
      <t>ベツ</t>
    </rPh>
    <rPh sb="4" eb="5">
      <t>ショウ</t>
    </rPh>
    <rPh sb="6" eb="7">
      <t>ショ</t>
    </rPh>
    <phoneticPr fontId="10"/>
  </si>
  <si>
    <t>利用区分</t>
    <rPh sb="0" eb="2">
      <t>リヨウ</t>
    </rPh>
    <rPh sb="2" eb="4">
      <t>クブン</t>
    </rPh>
    <phoneticPr fontId="10"/>
  </si>
  <si>
    <t xml:space="preserve">宿泊 </t>
    <rPh sb="0" eb="2">
      <t>シュクハク</t>
    </rPh>
    <phoneticPr fontId="10"/>
  </si>
  <si>
    <t>受付</t>
    <rPh sb="0" eb="2">
      <t>ウケツケ</t>
    </rPh>
    <phoneticPr fontId="10"/>
  </si>
  <si>
    <t>担当</t>
    <rPh sb="0" eb="2">
      <t>タントウ</t>
    </rPh>
    <phoneticPr fontId="10"/>
  </si>
  <si>
    <t>入力</t>
    <rPh sb="0" eb="2">
      <t>ニュウリョク</t>
    </rPh>
    <phoneticPr fontId="10"/>
  </si>
  <si>
    <t>ｼｰｽﾞﾅﾘﾃｨｰ</t>
    <phoneticPr fontId="10"/>
  </si>
  <si>
    <r>
      <t xml:space="preserve">顧客 </t>
    </r>
    <r>
      <rPr>
        <b/>
        <sz val="11"/>
        <rFont val="ＭＳ Ｐゴシック"/>
        <family val="3"/>
        <charset val="128"/>
      </rPr>
      <t>Ｉ Ｄ</t>
    </r>
    <r>
      <rPr>
        <sz val="11"/>
        <rFont val="ＭＳ Ｐゴシック"/>
        <family val="3"/>
        <charset val="128"/>
      </rPr>
      <t>　</t>
    </r>
    <rPh sb="0" eb="2">
      <t>コキャク</t>
    </rPh>
    <phoneticPr fontId="10"/>
  </si>
  <si>
    <t>契約区分</t>
    <rPh sb="0" eb="2">
      <t>ケイヤク</t>
    </rPh>
    <rPh sb="2" eb="4">
      <t>クブン</t>
    </rPh>
    <phoneticPr fontId="10"/>
  </si>
  <si>
    <t xml:space="preserve">本契約 </t>
    <rPh sb="0" eb="1">
      <t>ホン</t>
    </rPh>
    <rPh sb="1" eb="3">
      <t>ケイヤク</t>
    </rPh>
    <phoneticPr fontId="10"/>
  </si>
  <si>
    <t>/</t>
    <phoneticPr fontId="10"/>
  </si>
  <si>
    <t>予約番号</t>
    <rPh sb="0" eb="2">
      <t>ヨヤク</t>
    </rPh>
    <rPh sb="2" eb="4">
      <t>バンゴウ</t>
    </rPh>
    <phoneticPr fontId="10"/>
  </si>
  <si>
    <t>仮契約期間</t>
    <rPh sb="0" eb="1">
      <t>カリ</t>
    </rPh>
    <rPh sb="1" eb="3">
      <t>ケイヤク</t>
    </rPh>
    <rPh sb="3" eb="5">
      <t>キカン</t>
    </rPh>
    <phoneticPr fontId="10"/>
  </si>
  <si>
    <t>　　　　　/　　　　迄</t>
    <rPh sb="10" eb="11">
      <t>マデ</t>
    </rPh>
    <phoneticPr fontId="10"/>
  </si>
  <si>
    <t>日時</t>
    <rPh sb="0" eb="2">
      <t>ニチジ</t>
    </rPh>
    <phoneticPr fontId="10"/>
  </si>
  <si>
    <t>精算情報</t>
  </si>
  <si>
    <t>現金</t>
    <rPh sb="0" eb="2">
      <t>ゲンキン</t>
    </rPh>
    <phoneticPr fontId="10"/>
  </si>
  <si>
    <t>本体</t>
    <rPh sb="0" eb="2">
      <t>ホンタイ</t>
    </rPh>
    <phoneticPr fontId="10"/>
  </si>
  <si>
    <t>顧客名</t>
    <rPh sb="0" eb="2">
      <t>コキャク</t>
    </rPh>
    <rPh sb="2" eb="3">
      <t>メイ</t>
    </rPh>
    <phoneticPr fontId="10"/>
  </si>
  <si>
    <t>個人</t>
    <rPh sb="0" eb="2">
      <t>コジン</t>
    </rPh>
    <phoneticPr fontId="10"/>
  </si>
  <si>
    <t>様</t>
    <phoneticPr fontId="10"/>
  </si>
  <si>
    <t>売掛</t>
    <rPh sb="0" eb="2">
      <t>ウリカケ</t>
    </rPh>
    <phoneticPr fontId="10"/>
  </si>
  <si>
    <t>宛名</t>
    <rPh sb="0" eb="2">
      <t>アテナ</t>
    </rPh>
    <phoneticPr fontId="10"/>
  </si>
  <si>
    <t>請求先</t>
    <rPh sb="0" eb="2">
      <t>セイキュウ</t>
    </rPh>
    <rPh sb="2" eb="3">
      <t>サキ</t>
    </rPh>
    <phoneticPr fontId="10"/>
  </si>
  <si>
    <t>〒</t>
    <phoneticPr fontId="10"/>
  </si>
  <si>
    <t>締日</t>
    <rPh sb="0" eb="1">
      <t>シメ</t>
    </rPh>
    <rPh sb="1" eb="2">
      <t>ビ</t>
    </rPh>
    <phoneticPr fontId="10"/>
  </si>
  <si>
    <t>支払日</t>
    <rPh sb="0" eb="3">
      <t>シハライビ</t>
    </rPh>
    <phoneticPr fontId="10"/>
  </si>
  <si>
    <t>前振込</t>
    <rPh sb="0" eb="1">
      <t>マエ</t>
    </rPh>
    <rPh sb="1" eb="3">
      <t>フリコ</t>
    </rPh>
    <phoneticPr fontId="10"/>
  </si>
  <si>
    <t>連絡先</t>
  </si>
  <si>
    <t>携帯</t>
    <phoneticPr fontId="10"/>
  </si>
  <si>
    <t>ＦＡＸ</t>
    <phoneticPr fontId="10"/>
  </si>
  <si>
    <t>確認日</t>
    <rPh sb="0" eb="2">
      <t>カクニン</t>
    </rPh>
    <rPh sb="2" eb="3">
      <t>ヒ</t>
    </rPh>
    <phoneticPr fontId="10"/>
  </si>
  <si>
    <t>金額</t>
    <rPh sb="0" eb="2">
      <t>キンガク</t>
    </rPh>
    <phoneticPr fontId="10"/>
  </si>
  <si>
    <t xml:space="preserve">  \</t>
    <phoneticPr fontId="10"/>
  </si>
  <si>
    <t>メール</t>
    <phoneticPr fontId="10"/>
  </si>
  <si>
    <t>Ｃ/Ｉ</t>
    <phoneticPr fontId="10"/>
  </si>
  <si>
    <t>：</t>
    <phoneticPr fontId="10"/>
  </si>
  <si>
    <t>Ｃ/O</t>
    <phoneticPr fontId="10"/>
  </si>
  <si>
    <t>：</t>
  </si>
  <si>
    <t>申込者</t>
    <rPh sb="0" eb="2">
      <t>モウシコミ</t>
    </rPh>
    <rPh sb="2" eb="3">
      <t>シャ</t>
    </rPh>
    <phoneticPr fontId="10"/>
  </si>
  <si>
    <t>　備考</t>
    <phoneticPr fontId="10"/>
  </si>
  <si>
    <t>宿泊人数</t>
    <phoneticPr fontId="10"/>
  </si>
  <si>
    <t>宿泊予約情報</t>
    <phoneticPr fontId="10"/>
  </si>
  <si>
    <t>日付</t>
    <rPh sb="0" eb="2">
      <t>ヒヅケ</t>
    </rPh>
    <phoneticPr fontId="10"/>
  </si>
  <si>
    <r>
      <t xml:space="preserve">ツイン
</t>
    </r>
    <r>
      <rPr>
        <sz val="10"/>
        <rFont val="ＭＳ Ｐゴシック"/>
        <family val="3"/>
        <charset val="128"/>
      </rPr>
      <t>レジデンス</t>
    </r>
    <phoneticPr fontId="10"/>
  </si>
  <si>
    <t>添寝</t>
    <rPh sb="0" eb="2">
      <t>ソイネ</t>
    </rPh>
    <phoneticPr fontId="10"/>
  </si>
  <si>
    <t>宿泊タイプ</t>
  </si>
  <si>
    <t>単価</t>
    <rPh sb="0" eb="2">
      <t>タンカ</t>
    </rPh>
    <phoneticPr fontId="10"/>
  </si>
  <si>
    <t>数量</t>
    <rPh sb="0" eb="2">
      <t>スウリョウ</t>
    </rPh>
    <phoneticPr fontId="10"/>
  </si>
  <si>
    <t>大人・大学生</t>
    <rPh sb="0" eb="2">
      <t>オトナ</t>
    </rPh>
    <rPh sb="3" eb="6">
      <t>ダイガクセイ</t>
    </rPh>
    <phoneticPr fontId="10"/>
  </si>
  <si>
    <t>高校・中学生</t>
    <rPh sb="0" eb="2">
      <t>コウコウ</t>
    </rPh>
    <rPh sb="3" eb="6">
      <t>チュウガクセイ</t>
    </rPh>
    <phoneticPr fontId="10"/>
  </si>
  <si>
    <t>小学生以下</t>
    <rPh sb="0" eb="3">
      <t>ショウガクセイ</t>
    </rPh>
    <rPh sb="3" eb="5">
      <t>イカ</t>
    </rPh>
    <phoneticPr fontId="10"/>
  </si>
  <si>
    <t>男性</t>
    <rPh sb="0" eb="2">
      <t>ダンセイ</t>
    </rPh>
    <phoneticPr fontId="10"/>
  </si>
  <si>
    <t>女性</t>
    <rPh sb="0" eb="2">
      <t>ジョセイ</t>
    </rPh>
    <phoneticPr fontId="10"/>
  </si>
  <si>
    <t>料飲予約情報</t>
    <rPh sb="0" eb="1">
      <t>リョウ</t>
    </rPh>
    <rPh sb="1" eb="2">
      <t>イン</t>
    </rPh>
    <rPh sb="2" eb="3">
      <t>ヨ</t>
    </rPh>
    <rPh sb="3" eb="4">
      <t>ヤク</t>
    </rPh>
    <rPh sb="4" eb="5">
      <t>ジョウ</t>
    </rPh>
    <rPh sb="5" eb="6">
      <t>ホウ</t>
    </rPh>
    <phoneticPr fontId="10"/>
  </si>
  <si>
    <t>備　考</t>
    <rPh sb="0" eb="1">
      <t>ビ</t>
    </rPh>
    <rPh sb="2" eb="3">
      <t>コウ</t>
    </rPh>
    <phoneticPr fontId="10"/>
  </si>
  <si>
    <t>食事アレルギー／禁忌食： 　</t>
    <rPh sb="0" eb="2">
      <t>ショクジ</t>
    </rPh>
    <rPh sb="8" eb="10">
      <t>キンキ</t>
    </rPh>
    <rPh sb="10" eb="11">
      <t>ショク</t>
    </rPh>
    <phoneticPr fontId="10"/>
  </si>
  <si>
    <t>人数</t>
  </si>
  <si>
    <t>開始</t>
    <rPh sb="0" eb="2">
      <t>カイシ</t>
    </rPh>
    <phoneticPr fontId="10"/>
  </si>
  <si>
    <t>備考</t>
  </si>
  <si>
    <t>別手配料理情報</t>
    <rPh sb="0" eb="1">
      <t>ベツ</t>
    </rPh>
    <rPh sb="1" eb="2">
      <t>テ</t>
    </rPh>
    <rPh sb="2" eb="3">
      <t>クバ</t>
    </rPh>
    <rPh sb="3" eb="4">
      <t>リョウ</t>
    </rPh>
    <rPh sb="4" eb="5">
      <t>リ</t>
    </rPh>
    <rPh sb="5" eb="6">
      <t>ジョウ</t>
    </rPh>
    <rPh sb="6" eb="7">
      <t>ホウ</t>
    </rPh>
    <phoneticPr fontId="10"/>
  </si>
  <si>
    <t>時間</t>
    <rPh sb="0" eb="2">
      <t>ジカン</t>
    </rPh>
    <phoneticPr fontId="10"/>
  </si>
  <si>
    <t>料理種類</t>
    <rPh sb="0" eb="2">
      <t>リョウリ</t>
    </rPh>
    <rPh sb="2" eb="4">
      <t>シュルイ</t>
    </rPh>
    <phoneticPr fontId="10"/>
  </si>
  <si>
    <t>場所/備考</t>
  </si>
  <si>
    <t>項目</t>
    <rPh sb="0" eb="2">
      <t>コウモク</t>
    </rPh>
    <phoneticPr fontId="10"/>
  </si>
  <si>
    <t>特記事項</t>
    <rPh sb="0" eb="1">
      <t>トク</t>
    </rPh>
    <rPh sb="1" eb="2">
      <t>キ</t>
    </rPh>
    <rPh sb="2" eb="3">
      <t>コト</t>
    </rPh>
    <rPh sb="3" eb="4">
      <t>コウ</t>
    </rPh>
    <phoneticPr fontId="10"/>
  </si>
  <si>
    <t>/</t>
    <phoneticPr fontId="10"/>
  </si>
  <si>
    <t>：</t>
    <phoneticPr fontId="10"/>
  </si>
  <si>
    <t>室</t>
    <rPh sb="0" eb="1">
      <t>シツ</t>
    </rPh>
    <phoneticPr fontId="10"/>
  </si>
  <si>
    <t>朝食</t>
    <rPh sb="0" eb="2">
      <t>チョウショク</t>
    </rPh>
    <phoneticPr fontId="10"/>
  </si>
  <si>
    <t>夕食</t>
    <rPh sb="0" eb="2">
      <t>ユウショク</t>
    </rPh>
    <phoneticPr fontId="10"/>
  </si>
  <si>
    <t>年</t>
    <rPh sb="0" eb="1">
      <t>ネン</t>
    </rPh>
    <phoneticPr fontId="10"/>
  </si>
  <si>
    <t>（</t>
    <phoneticPr fontId="10"/>
  </si>
  <si>
    <t>）</t>
    <phoneticPr fontId="10"/>
  </si>
  <si>
    <t>～</t>
    <phoneticPr fontId="10"/>
  </si>
  <si>
    <t>泊</t>
    <rPh sb="0" eb="1">
      <t>ハク</t>
    </rPh>
    <phoneticPr fontId="10"/>
  </si>
  <si>
    <t>通常</t>
    <rPh sb="0" eb="2">
      <t>ツウジョウ</t>
    </rPh>
    <phoneticPr fontId="9"/>
  </si>
  <si>
    <t>シーズナリティ</t>
    <phoneticPr fontId="9"/>
  </si>
  <si>
    <t>ロッジ</t>
    <phoneticPr fontId="9"/>
  </si>
  <si>
    <t xml:space="preserve"> 小学生未満</t>
    <rPh sb="1" eb="4">
      <t>ショウガクセイ</t>
    </rPh>
    <rPh sb="4" eb="6">
      <t>ミマン</t>
    </rPh>
    <phoneticPr fontId="9"/>
  </si>
  <si>
    <t xml:space="preserve"> シングル</t>
    <phoneticPr fontId="9"/>
  </si>
  <si>
    <t xml:space="preserve"> ツイン</t>
    <phoneticPr fontId="9"/>
  </si>
  <si>
    <t>A棟</t>
    <rPh sb="1" eb="2">
      <t>トウ</t>
    </rPh>
    <phoneticPr fontId="9"/>
  </si>
  <si>
    <t>A棟DX</t>
    <rPh sb="1" eb="2">
      <t>トウ</t>
    </rPh>
    <phoneticPr fontId="9"/>
  </si>
  <si>
    <t>レジデンス</t>
    <phoneticPr fontId="9"/>
  </si>
  <si>
    <t>宿泊税</t>
    <rPh sb="0" eb="3">
      <t>シュクハクゼイ</t>
    </rPh>
    <phoneticPr fontId="9"/>
  </si>
  <si>
    <t>CTW</t>
    <phoneticPr fontId="9"/>
  </si>
  <si>
    <t xml:space="preserve"> S/U</t>
    <phoneticPr fontId="9"/>
  </si>
  <si>
    <t xml:space="preserve"> T/U</t>
    <phoneticPr fontId="9"/>
  </si>
  <si>
    <t>CTW DX</t>
    <phoneticPr fontId="9"/>
  </si>
  <si>
    <t>大人・大学生</t>
  </si>
  <si>
    <t>高校・中学生</t>
  </si>
  <si>
    <t>小学生以下</t>
  </si>
  <si>
    <t>LTW</t>
    <phoneticPr fontId="9"/>
  </si>
  <si>
    <t>畳部屋</t>
    <rPh sb="0" eb="3">
      <t>タタミベヤ</t>
    </rPh>
    <phoneticPr fontId="10"/>
  </si>
  <si>
    <t xml:space="preserve"> </t>
    <phoneticPr fontId="10"/>
  </si>
  <si>
    <t xml:space="preserve"> ３人部屋</t>
    <rPh sb="2" eb="5">
      <t>ニンベヤ</t>
    </rPh>
    <phoneticPr fontId="9"/>
  </si>
  <si>
    <t xml:space="preserve"> ４人部屋</t>
    <rPh sb="2" eb="5">
      <t>ニンベヤ</t>
    </rPh>
    <phoneticPr fontId="9"/>
  </si>
  <si>
    <t xml:space="preserve"> 中学生以上</t>
    <rPh sb="1" eb="4">
      <t>チュウガクセイ</t>
    </rPh>
    <rPh sb="4" eb="6">
      <t>イジョウ</t>
    </rPh>
    <phoneticPr fontId="10"/>
  </si>
  <si>
    <t xml:space="preserve"> 小学生以下</t>
    <phoneticPr fontId="10"/>
  </si>
  <si>
    <t>朝食</t>
    <phoneticPr fontId="10"/>
  </si>
  <si>
    <t>昼食</t>
    <rPh sb="0" eb="1">
      <t>ヒル</t>
    </rPh>
    <phoneticPr fontId="10"/>
  </si>
  <si>
    <t>夕食　</t>
    <rPh sb="0" eb="1">
      <t>ユウ</t>
    </rPh>
    <phoneticPr fontId="10"/>
  </si>
  <si>
    <t>ノーサイド(朝食）</t>
    <rPh sb="6" eb="8">
      <t>チョウショク</t>
    </rPh>
    <phoneticPr fontId="9"/>
  </si>
  <si>
    <t>ノーサイド(昼食）</t>
    <rPh sb="6" eb="8">
      <t>チュウショク</t>
    </rPh>
    <phoneticPr fontId="9"/>
  </si>
  <si>
    <t>ノーサイド(夕食）</t>
    <rPh sb="6" eb="8">
      <t>ユウショク</t>
    </rPh>
    <phoneticPr fontId="9"/>
  </si>
  <si>
    <t>日帰り</t>
    <rPh sb="0" eb="2">
      <t>ヒガエ</t>
    </rPh>
    <phoneticPr fontId="9"/>
  </si>
  <si>
    <t>GA朝食</t>
    <rPh sb="2" eb="4">
      <t>チョウショク</t>
    </rPh>
    <phoneticPr fontId="9"/>
  </si>
  <si>
    <t>(大人)</t>
    <rPh sb="1" eb="3">
      <t>オトナ</t>
    </rPh>
    <phoneticPr fontId="9"/>
  </si>
  <si>
    <t>(小学生)</t>
    <rPh sb="1" eb="4">
      <t>ショウガクセイ</t>
    </rPh>
    <phoneticPr fontId="9"/>
  </si>
  <si>
    <t>(幼児)</t>
    <rPh sb="1" eb="3">
      <t>ヨウジ</t>
    </rPh>
    <phoneticPr fontId="9"/>
  </si>
  <si>
    <t>GAバイキング 60分　</t>
    <rPh sb="10" eb="11">
      <t>フン</t>
    </rPh>
    <phoneticPr fontId="9"/>
  </si>
  <si>
    <t>(シニア）</t>
    <phoneticPr fontId="9"/>
  </si>
  <si>
    <t>GAバイキング 90分　</t>
    <rPh sb="10" eb="11">
      <t>フン</t>
    </rPh>
    <phoneticPr fontId="9"/>
  </si>
  <si>
    <t>GAバイキング 120分</t>
    <rPh sb="11" eb="12">
      <t>フン</t>
    </rPh>
    <phoneticPr fontId="9"/>
  </si>
  <si>
    <t>GAアルコールFD付</t>
    <rPh sb="9" eb="10">
      <t>ツキ</t>
    </rPh>
    <phoneticPr fontId="9"/>
  </si>
  <si>
    <t>(シニア)</t>
    <phoneticPr fontId="9"/>
  </si>
  <si>
    <t>ベーカリー朝食</t>
    <rPh sb="5" eb="7">
      <t>チョウショク</t>
    </rPh>
    <phoneticPr fontId="9"/>
  </si>
  <si>
    <t>さくら</t>
    <phoneticPr fontId="9"/>
  </si>
  <si>
    <t>弁当</t>
    <rPh sb="0" eb="2">
      <t>ベントウ</t>
    </rPh>
    <phoneticPr fontId="9"/>
  </si>
  <si>
    <t>弁当②</t>
    <rPh sb="0" eb="2">
      <t>ベントウ</t>
    </rPh>
    <phoneticPr fontId="9"/>
  </si>
  <si>
    <t>弁当③</t>
    <rPh sb="0" eb="2">
      <t>ベントウ</t>
    </rPh>
    <phoneticPr fontId="9"/>
  </si>
  <si>
    <t>弁当④</t>
    <rPh sb="0" eb="2">
      <t>ベントウ</t>
    </rPh>
    <phoneticPr fontId="9"/>
  </si>
  <si>
    <t>弁当⑤</t>
    <rPh sb="0" eb="2">
      <t>ベントウ</t>
    </rPh>
    <phoneticPr fontId="9"/>
  </si>
  <si>
    <t>所属団体名</t>
    <rPh sb="0" eb="2">
      <t>ショゾク</t>
    </rPh>
    <rPh sb="2" eb="4">
      <t>ダンタイ</t>
    </rPh>
    <rPh sb="4" eb="5">
      <t>メイ</t>
    </rPh>
    <phoneticPr fontId="10"/>
  </si>
  <si>
    <t>責任者名</t>
    <rPh sb="0" eb="3">
      <t>セキニンシャ</t>
    </rPh>
    <rPh sb="3" eb="4">
      <t>メイ</t>
    </rPh>
    <phoneticPr fontId="10"/>
  </si>
  <si>
    <t>記入日</t>
    <rPh sb="0" eb="2">
      <t>キニュウ</t>
    </rPh>
    <rPh sb="2" eb="3">
      <t>ビ</t>
    </rPh>
    <phoneticPr fontId="10"/>
  </si>
  <si>
    <t>郵便番号</t>
    <rPh sb="0" eb="4">
      <t>ユウビンバンゴウ</t>
    </rPh>
    <phoneticPr fontId="10"/>
  </si>
  <si>
    <t>携帯</t>
    <rPh sb="0" eb="2">
      <t>ケイタイ</t>
    </rPh>
    <phoneticPr fontId="10"/>
  </si>
  <si>
    <t>FAX</t>
    <phoneticPr fontId="10"/>
  </si>
  <si>
    <t>E-mail</t>
    <phoneticPr fontId="10"/>
  </si>
  <si>
    <t>ロッジ（大部屋）</t>
    <rPh sb="4" eb="7">
      <t>オオベヤ</t>
    </rPh>
    <phoneticPr fontId="10"/>
  </si>
  <si>
    <t>料金</t>
    <rPh sb="0" eb="2">
      <t>リョウキン</t>
    </rPh>
    <phoneticPr fontId="10"/>
  </si>
  <si>
    <t>必要部屋数</t>
    <rPh sb="0" eb="2">
      <t>ヒツヨウ</t>
    </rPh>
    <rPh sb="2" eb="4">
      <t>ヘヤ</t>
    </rPh>
    <rPh sb="4" eb="5">
      <t>スウ</t>
    </rPh>
    <phoneticPr fontId="10"/>
  </si>
  <si>
    <t>人数</t>
    <rPh sb="0" eb="2">
      <t>ニンズウ</t>
    </rPh>
    <phoneticPr fontId="10"/>
  </si>
  <si>
    <t>名</t>
    <rPh sb="0" eb="1">
      <t>メイ</t>
    </rPh>
    <phoneticPr fontId="10"/>
  </si>
  <si>
    <t>　※ロッジは2段ベッドの大部屋です。シーツ交換、お部屋清掃をおこなっていただきます。（洗面用具、寝間着が必要です）</t>
    <rPh sb="7" eb="8">
      <t>ダン</t>
    </rPh>
    <rPh sb="12" eb="15">
      <t>オオベヤ</t>
    </rPh>
    <rPh sb="21" eb="23">
      <t>コウカン</t>
    </rPh>
    <rPh sb="25" eb="27">
      <t>ヘヤ</t>
    </rPh>
    <rPh sb="27" eb="29">
      <t>セイソウ</t>
    </rPh>
    <rPh sb="43" eb="45">
      <t>センメン</t>
    </rPh>
    <rPh sb="45" eb="47">
      <t>ヨウグ</t>
    </rPh>
    <rPh sb="48" eb="49">
      <t>ネ</t>
    </rPh>
    <rPh sb="49" eb="50">
      <t>カン</t>
    </rPh>
    <rPh sb="50" eb="51">
      <t>キ</t>
    </rPh>
    <rPh sb="52" eb="54">
      <t>ヒツヨウ</t>
    </rPh>
    <phoneticPr fontId="10"/>
  </si>
  <si>
    <t>ロッジＡ棟（バス・トイレ付）</t>
    <rPh sb="4" eb="5">
      <t>トウ</t>
    </rPh>
    <rPh sb="12" eb="13">
      <t>ツ</t>
    </rPh>
    <phoneticPr fontId="10"/>
  </si>
  <si>
    <t>　※寝間着が必要です。</t>
    <rPh sb="2" eb="5">
      <t>ネマキ</t>
    </rPh>
    <rPh sb="6" eb="8">
      <t>ヒツヨウ</t>
    </rPh>
    <phoneticPr fontId="10"/>
  </si>
  <si>
    <t>クラブハウス（バス・トイレ付）</t>
    <rPh sb="13" eb="14">
      <t>ツ</t>
    </rPh>
    <phoneticPr fontId="10"/>
  </si>
  <si>
    <t>アレルギーの有無</t>
    <rPh sb="6" eb="8">
      <t>ウム</t>
    </rPh>
    <phoneticPr fontId="10"/>
  </si>
  <si>
    <r>
      <t>≪アクセス方法≫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※台数を必ずご記入ください。</t>
    </r>
    <rPh sb="5" eb="7">
      <t>ホウホウ</t>
    </rPh>
    <rPh sb="10" eb="12">
      <t>ダイスウ</t>
    </rPh>
    <rPh sb="13" eb="14">
      <t>カナラ</t>
    </rPh>
    <rPh sb="16" eb="18">
      <t>キニュウ</t>
    </rPh>
    <phoneticPr fontId="10"/>
  </si>
  <si>
    <t>乗用車</t>
    <rPh sb="0" eb="3">
      <t>ジョウヨウシャ</t>
    </rPh>
    <phoneticPr fontId="10"/>
  </si>
  <si>
    <t>※大駐車場、体育館下駐車場をご利用ください。</t>
    <rPh sb="1" eb="5">
      <t>ダイチュウシャジョウ</t>
    </rPh>
    <rPh sb="6" eb="9">
      <t>タイイクカン</t>
    </rPh>
    <rPh sb="9" eb="10">
      <t>シタ</t>
    </rPh>
    <rPh sb="10" eb="13">
      <t>チュウシャジョウ</t>
    </rPh>
    <rPh sb="15" eb="17">
      <t>リヨウ</t>
    </rPh>
    <phoneticPr fontId="10"/>
  </si>
  <si>
    <t>到着予定日時</t>
    <rPh sb="0" eb="2">
      <t>トウチャク</t>
    </rPh>
    <rPh sb="2" eb="4">
      <t>ヨテイ</t>
    </rPh>
    <rPh sb="4" eb="6">
      <t>ニチジ</t>
    </rPh>
    <phoneticPr fontId="10"/>
  </si>
  <si>
    <t>マイクロバス</t>
    <phoneticPr fontId="10"/>
  </si>
  <si>
    <t>※体育館前で降車し、大駐車場に駐車してください。</t>
    <rPh sb="1" eb="4">
      <t>タイイクカン</t>
    </rPh>
    <rPh sb="4" eb="5">
      <t>マエ</t>
    </rPh>
    <rPh sb="6" eb="8">
      <t>コウシャ</t>
    </rPh>
    <rPh sb="10" eb="14">
      <t>ダイチュウシャジョウ</t>
    </rPh>
    <rPh sb="15" eb="17">
      <t>チュウシャ</t>
    </rPh>
    <phoneticPr fontId="10"/>
  </si>
  <si>
    <t>大型バス</t>
    <rPh sb="0" eb="2">
      <t>オオガタ</t>
    </rPh>
    <phoneticPr fontId="10"/>
  </si>
  <si>
    <t>≪ご要望等ありましたらご記入ください≫</t>
    <rPh sb="2" eb="4">
      <t>ヨウボウ</t>
    </rPh>
    <rPh sb="4" eb="5">
      <t>トウ</t>
    </rPh>
    <rPh sb="12" eb="14">
      <t>キニュウ</t>
    </rPh>
    <phoneticPr fontId="10"/>
  </si>
  <si>
    <t>≪注意事項≫</t>
    <rPh sb="1" eb="3">
      <t>チュウイ</t>
    </rPh>
    <rPh sb="3" eb="5">
      <t>ジコウ</t>
    </rPh>
    <phoneticPr fontId="10"/>
  </si>
  <si>
    <t>・お部屋割りは勝手ながらグローバルアリーナで決めさせていただきます。部屋数の関係からご希望に添えない場合があります。ご了承ください。</t>
    <rPh sb="2" eb="5">
      <t>ヘヤワ</t>
    </rPh>
    <rPh sb="7" eb="9">
      <t>カッテ</t>
    </rPh>
    <rPh sb="22" eb="23">
      <t>キ</t>
    </rPh>
    <rPh sb="34" eb="36">
      <t>ヘヤ</t>
    </rPh>
    <rPh sb="36" eb="37">
      <t>カズ</t>
    </rPh>
    <rPh sb="38" eb="40">
      <t>カンケイ</t>
    </rPh>
    <rPh sb="43" eb="45">
      <t>キボウ</t>
    </rPh>
    <rPh sb="46" eb="47">
      <t>ソ</t>
    </rPh>
    <rPh sb="50" eb="52">
      <t>バアイ</t>
    </rPh>
    <rPh sb="59" eb="61">
      <t>リョウショウ</t>
    </rPh>
    <phoneticPr fontId="10"/>
  </si>
  <si>
    <t>・コロナウィルス感染症の対策にご協力ください。</t>
    <rPh sb="8" eb="11">
      <t>カンセンショウ</t>
    </rPh>
    <rPh sb="12" eb="14">
      <t>タイサク</t>
    </rPh>
    <rPh sb="16" eb="18">
      <t>キョウリョク</t>
    </rPh>
    <phoneticPr fontId="10"/>
  </si>
  <si>
    <t>・宿泊人数、食事数等の変更時は都度この申込書を送ってください。間違いのもとになるため、お電話での変更はご遠慮ください。</t>
    <rPh sb="1" eb="3">
      <t>シュクハク</t>
    </rPh>
    <rPh sb="3" eb="5">
      <t>ニンズウ</t>
    </rPh>
    <rPh sb="6" eb="8">
      <t>ショクジ</t>
    </rPh>
    <rPh sb="8" eb="9">
      <t>スウ</t>
    </rPh>
    <phoneticPr fontId="10"/>
  </si>
  <si>
    <t>チェックイン日</t>
    <rPh sb="6" eb="7">
      <t>ビ</t>
    </rPh>
    <phoneticPr fontId="10"/>
  </si>
  <si>
    <t>日</t>
    <rPh sb="0" eb="1">
      <t>ニチ</t>
    </rPh>
    <phoneticPr fontId="10"/>
  </si>
  <si>
    <t>曜日</t>
    <rPh sb="0" eb="2">
      <t>ヨウビ</t>
    </rPh>
    <phoneticPr fontId="10"/>
  </si>
  <si>
    <t>月</t>
    <rPh sb="0" eb="1">
      <t>ガツ</t>
    </rPh>
    <phoneticPr fontId="10"/>
  </si>
  <si>
    <t>チェックアウト日</t>
    <rPh sb="7" eb="8">
      <t>ビ</t>
    </rPh>
    <phoneticPr fontId="10"/>
  </si>
  <si>
    <t>日</t>
    <rPh sb="0" eb="1">
      <t>ニチ</t>
    </rPh>
    <phoneticPr fontId="10"/>
  </si>
  <si>
    <t>曜日</t>
    <rPh sb="0" eb="2">
      <t>ヨウビ</t>
    </rPh>
    <phoneticPr fontId="10"/>
  </si>
  <si>
    <t>泊</t>
    <rPh sb="0" eb="1">
      <t>ハク</t>
    </rPh>
    <phoneticPr fontId="10"/>
  </si>
  <si>
    <t>～</t>
    <phoneticPr fontId="10"/>
  </si>
  <si>
    <t>年</t>
    <rPh sb="0" eb="1">
      <t>ネン</t>
    </rPh>
    <phoneticPr fontId="10"/>
  </si>
  <si>
    <t>有</t>
    <rPh sb="0" eb="1">
      <t>アリ</t>
    </rPh>
    <phoneticPr fontId="10"/>
  </si>
  <si>
    <t>無</t>
    <rPh sb="0" eb="1">
      <t>ナシ</t>
    </rPh>
    <phoneticPr fontId="10"/>
  </si>
  <si>
    <t>※アレルギーや禁忌食対応が必要な場合は☑を記入してください。調査票をお送りします。</t>
    <rPh sb="7" eb="9">
      <t>キンキ</t>
    </rPh>
    <rPh sb="9" eb="10">
      <t>ショク</t>
    </rPh>
    <rPh sb="10" eb="12">
      <t>タイオウ</t>
    </rPh>
    <rPh sb="13" eb="15">
      <t>ヒツヨウ</t>
    </rPh>
    <rPh sb="16" eb="18">
      <t>バアイ</t>
    </rPh>
    <rPh sb="21" eb="23">
      <t>キニュウ</t>
    </rPh>
    <rPh sb="30" eb="33">
      <t>チョウサヒョウ</t>
    </rPh>
    <rPh sb="35" eb="36">
      <t>オク</t>
    </rPh>
    <phoneticPr fontId="10"/>
  </si>
  <si>
    <t>昼食弁当</t>
    <rPh sb="0" eb="2">
      <t>チュウショク</t>
    </rPh>
    <rPh sb="2" eb="4">
      <t>ベントウ</t>
    </rPh>
    <phoneticPr fontId="10"/>
  </si>
  <si>
    <r>
      <t>≪食事申し込み数≫</t>
    </r>
    <r>
      <rPr>
        <sz val="11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※必ずご記入ください。※朝食、夕食の会場は団体食堂「ノーサイド」です。</t>
    </r>
    <rPh sb="1" eb="3">
      <t>ショクジ</t>
    </rPh>
    <rPh sb="3" eb="4">
      <t>モウ</t>
    </rPh>
    <rPh sb="5" eb="6">
      <t>コ</t>
    </rPh>
    <rPh sb="7" eb="8">
      <t>スウ</t>
    </rPh>
    <rPh sb="11" eb="12">
      <t>カナラ</t>
    </rPh>
    <rPh sb="14" eb="16">
      <t>キニュウ</t>
    </rPh>
    <rPh sb="22" eb="24">
      <t>チョウショク</t>
    </rPh>
    <rPh sb="25" eb="27">
      <t>ユウショク</t>
    </rPh>
    <rPh sb="28" eb="30">
      <t>カイジョウ</t>
    </rPh>
    <rPh sb="31" eb="33">
      <t>ダンタイ</t>
    </rPh>
    <rPh sb="33" eb="35">
      <t>ショクドウ</t>
    </rPh>
    <phoneticPr fontId="10"/>
  </si>
  <si>
    <t>770円</t>
    <rPh sb="3" eb="4">
      <t>エン</t>
    </rPh>
    <phoneticPr fontId="10"/>
  </si>
  <si>
    <t>990円</t>
    <rPh sb="3" eb="4">
      <t>エン</t>
    </rPh>
    <phoneticPr fontId="10"/>
  </si>
  <si>
    <t>大人（5,390円）</t>
    <phoneticPr fontId="10"/>
  </si>
  <si>
    <t>中学・高校生（4,840円）</t>
    <rPh sb="0" eb="2">
      <t>チュウガク</t>
    </rPh>
    <rPh sb="3" eb="6">
      <t>コウコウセイ</t>
    </rPh>
    <rPh sb="12" eb="13">
      <t>エン</t>
    </rPh>
    <phoneticPr fontId="10"/>
  </si>
  <si>
    <t>小学生以下（4,070円）</t>
    <rPh sb="0" eb="3">
      <t>ショウガクセイ</t>
    </rPh>
    <rPh sb="3" eb="5">
      <t>イカ</t>
    </rPh>
    <rPh sb="11" eb="12">
      <t>エン</t>
    </rPh>
    <phoneticPr fontId="10"/>
  </si>
  <si>
    <t>1部屋を1名利用（9,570円）</t>
    <rPh sb="1" eb="3">
      <t>ヘヤ</t>
    </rPh>
    <rPh sb="5" eb="6">
      <t>メイ</t>
    </rPh>
    <rPh sb="6" eb="8">
      <t>リヨウ</t>
    </rPh>
    <phoneticPr fontId="10"/>
  </si>
  <si>
    <t>1部屋を2名利用（7,810円）</t>
    <rPh sb="1" eb="3">
      <t>ヘヤ</t>
    </rPh>
    <rPh sb="5" eb="6">
      <t>メイ</t>
    </rPh>
    <rPh sb="6" eb="8">
      <t>リヨウ</t>
    </rPh>
    <phoneticPr fontId="10"/>
  </si>
  <si>
    <t>1部屋を1名利用（8,470円）</t>
    <rPh sb="1" eb="3">
      <t>ヘヤ</t>
    </rPh>
    <rPh sb="5" eb="6">
      <t>メイ</t>
    </rPh>
    <rPh sb="6" eb="8">
      <t>リヨウ</t>
    </rPh>
    <phoneticPr fontId="10"/>
  </si>
  <si>
    <t>1部屋を2名利用（6,710円）</t>
    <rPh sb="1" eb="3">
      <t>ヘヤ</t>
    </rPh>
    <rPh sb="5" eb="6">
      <t>メイ</t>
    </rPh>
    <rPh sb="6" eb="8">
      <t>リヨウ</t>
    </rPh>
    <phoneticPr fontId="10"/>
  </si>
  <si>
    <t>お茶付き</t>
    <rPh sb="1" eb="3">
      <t>チャツ</t>
    </rPh>
    <phoneticPr fontId="10"/>
  </si>
  <si>
    <t>エキストラ</t>
    <phoneticPr fontId="10"/>
  </si>
  <si>
    <r>
      <t>宿泊申し込み締め切り</t>
    </r>
    <r>
      <rPr>
        <sz val="12"/>
        <color rgb="FFFF0000"/>
        <rFont val="ＭＳ Ｐゴシック"/>
        <family val="3"/>
        <charset val="128"/>
      </rPr>
      <t>3月７</t>
    </r>
    <r>
      <rPr>
        <b/>
        <sz val="12"/>
        <color rgb="FFFF0000"/>
        <rFont val="ＭＳ Ｐゴシック"/>
        <family val="3"/>
        <charset val="128"/>
      </rPr>
      <t>日(火)</t>
    </r>
    <r>
      <rPr>
        <sz val="1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 xml:space="preserve">Email </t>
    </r>
    <r>
      <rPr>
        <b/>
        <sz val="14"/>
        <rFont val="ＭＳ Ｐゴシック"/>
        <family val="3"/>
        <charset val="128"/>
      </rPr>
      <t>sanixkids@g-arena.com</t>
    </r>
    <r>
      <rPr>
        <sz val="12"/>
        <rFont val="ＭＳ Ｐゴシック"/>
        <family val="3"/>
        <charset val="128"/>
      </rPr>
      <t xml:space="preserve">  TEL0940-33-8400　FAX0940-33-8419　事業・国際課　今村</t>
    </r>
    <rPh sb="0" eb="2">
      <t>シュクハク</t>
    </rPh>
    <rPh sb="2" eb="3">
      <t>モウ</t>
    </rPh>
    <rPh sb="4" eb="5">
      <t>コ</t>
    </rPh>
    <rPh sb="6" eb="7">
      <t>シ</t>
    </rPh>
    <rPh sb="8" eb="9">
      <t>キ</t>
    </rPh>
    <rPh sb="11" eb="12">
      <t>ガツ</t>
    </rPh>
    <rPh sb="13" eb="14">
      <t>ニチ</t>
    </rPh>
    <rPh sb="15" eb="16">
      <t>カ</t>
    </rPh>
    <rPh sb="79" eb="81">
      <t>ジギョウ</t>
    </rPh>
    <rPh sb="82" eb="85">
      <t>コクサイカ</t>
    </rPh>
    <rPh sb="86" eb="88">
      <t>イマムラ</t>
    </rPh>
    <phoneticPr fontId="10"/>
  </si>
  <si>
    <t xml:space="preserve">サニックスKids国際新体操選手権2023 </t>
    <rPh sb="9" eb="11">
      <t>コクサイ</t>
    </rPh>
    <rPh sb="11" eb="14">
      <t>シンタイソウ</t>
    </rPh>
    <rPh sb="14" eb="17">
      <t>センシュケン</t>
    </rPh>
    <phoneticPr fontId="10"/>
  </si>
  <si>
    <t>　※昼食弁当につきましては、別途申込書をご記入の上、お送りください。</t>
    <rPh sb="2" eb="4">
      <t>チュウショク</t>
    </rPh>
    <rPh sb="4" eb="6">
      <t>ベントウ</t>
    </rPh>
    <rPh sb="14" eb="16">
      <t>ベット</t>
    </rPh>
    <rPh sb="16" eb="19">
      <t>モウシコミショ</t>
    </rPh>
    <rPh sb="21" eb="23">
      <t>キニュウ</t>
    </rPh>
    <rPh sb="24" eb="25">
      <t>ウエ</t>
    </rPh>
    <rPh sb="27" eb="28">
      <t>オク</t>
    </rPh>
    <phoneticPr fontId="10"/>
  </si>
  <si>
    <t>・食数変更は原則、前日までとさせていただきます。当日CXLの場合、キャンセル料金として予定金額をご負担いただきます。</t>
    <rPh sb="1" eb="3">
      <t>ショクスウ</t>
    </rPh>
    <rPh sb="3" eb="5">
      <t>ヘンコウ</t>
    </rPh>
    <rPh sb="6" eb="8">
      <t>ゲンソク</t>
    </rPh>
    <rPh sb="9" eb="11">
      <t>ゼンジツ</t>
    </rPh>
    <rPh sb="24" eb="26">
      <t>トウジツ</t>
    </rPh>
    <rPh sb="30" eb="32">
      <t>バアイ</t>
    </rPh>
    <rPh sb="38" eb="40">
      <t>リョウキン</t>
    </rPh>
    <rPh sb="43" eb="47">
      <t>ヨテイキンガク</t>
    </rPh>
    <rPh sb="49" eb="51">
      <t>フタン</t>
    </rPh>
    <phoneticPr fontId="10"/>
  </si>
  <si>
    <r>
      <t>≪日別・部屋タイプ別宿泊人数≫</t>
    </r>
    <r>
      <rPr>
        <sz val="12"/>
        <rFont val="ＭＳ Ｐゴシック"/>
        <family val="3"/>
        <charset val="128"/>
      </rPr>
      <t>　1名様あたり1泊の料金（税込）です。</t>
    </r>
    <r>
      <rPr>
        <b/>
        <sz val="12"/>
        <color rgb="FFFF0000"/>
        <rFont val="ＭＳ Ｐゴシック"/>
        <family val="3"/>
        <charset val="128"/>
      </rPr>
      <t>福岡県宿泊税、200円/1人/1泊が別途かかります。</t>
    </r>
    <rPh sb="1" eb="2">
      <t>ヒ</t>
    </rPh>
    <rPh sb="2" eb="3">
      <t>ベツ</t>
    </rPh>
    <rPh sb="4" eb="6">
      <t>ヘヤ</t>
    </rPh>
    <rPh sb="9" eb="10">
      <t>ベツ</t>
    </rPh>
    <rPh sb="10" eb="12">
      <t>シュクハク</t>
    </rPh>
    <rPh sb="12" eb="14">
      <t>ニンズウ</t>
    </rPh>
    <rPh sb="17" eb="18">
      <t>メイ</t>
    </rPh>
    <rPh sb="18" eb="19">
      <t>サマ</t>
    </rPh>
    <rPh sb="23" eb="24">
      <t>ハク</t>
    </rPh>
    <rPh sb="25" eb="27">
      <t>リョウキン</t>
    </rPh>
    <rPh sb="28" eb="30">
      <t>ゼイコミ</t>
    </rPh>
    <rPh sb="34" eb="37">
      <t>フクオカケン</t>
    </rPh>
    <rPh sb="37" eb="40">
      <t>シュクハクゼイ</t>
    </rPh>
    <rPh sb="44" eb="45">
      <t>エン</t>
    </rPh>
    <rPh sb="47" eb="48">
      <t>ヒト</t>
    </rPh>
    <rPh sb="50" eb="51">
      <t>ハク</t>
    </rPh>
    <rPh sb="52" eb="54">
      <t>ベット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</si>
</sst>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m&quot;月&quot;d&quot;日&quot;;@"/>
    <numFmt numFmtId="177" formatCode="m/d;@"/>
    <numFmt numFmtId="178" formatCode="0_);[Red]\(0\)"/>
    <numFmt numFmtId="179" formatCode="aaa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FFFF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FFFF"/>
      <name val="HG創英角ｺﾞｼｯｸUB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gray0625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652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64" xfId="0" applyBorder="1" applyAlignment="1">
      <alignment vertical="center"/>
    </xf>
    <xf numFmtId="0" fontId="18" fillId="0" borderId="30" xfId="0" applyFont="1" applyBorder="1" applyAlignment="1">
      <alignment vertical="center"/>
    </xf>
    <xf numFmtId="6" fontId="18" fillId="0" borderId="30" xfId="1" applyFont="1" applyFill="1" applyBorder="1" applyAlignment="1">
      <alignment vertical="center"/>
    </xf>
    <xf numFmtId="0" fontId="18" fillId="0" borderId="69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8" fillId="0" borderId="96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6" fontId="18" fillId="0" borderId="69" xfId="1" applyFont="1" applyFill="1" applyBorder="1" applyAlignment="1">
      <alignment vertical="center"/>
    </xf>
    <xf numFmtId="0" fontId="18" fillId="0" borderId="70" xfId="0" applyFont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7" fillId="0" borderId="0" xfId="3">
      <alignment vertical="center"/>
    </xf>
    <xf numFmtId="0" fontId="7" fillId="0" borderId="0" xfId="3" applyAlignment="1">
      <alignment horizontal="center" vertical="center"/>
    </xf>
    <xf numFmtId="0" fontId="7" fillId="0" borderId="3" xfId="3" applyBorder="1">
      <alignment vertical="center"/>
    </xf>
    <xf numFmtId="0" fontId="6" fillId="0" borderId="3" xfId="3" applyFont="1" applyBorder="1">
      <alignment vertical="center"/>
    </xf>
    <xf numFmtId="0" fontId="0" fillId="0" borderId="0" xfId="0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3" applyFont="1">
      <alignment vertical="center"/>
    </xf>
    <xf numFmtId="0" fontId="3" fillId="0" borderId="3" xfId="3" applyFont="1" applyBorder="1">
      <alignment vertical="center"/>
    </xf>
    <xf numFmtId="177" fontId="18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 shrinkToFit="1"/>
    </xf>
    <xf numFmtId="0" fontId="20" fillId="4" borderId="0" xfId="0" applyFont="1" applyFill="1" applyAlignment="1">
      <alignment horizontal="center" vertical="center"/>
    </xf>
    <xf numFmtId="6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4">
      <alignment vertical="center"/>
    </xf>
    <xf numFmtId="0" fontId="2" fillId="5" borderId="0" xfId="4" applyFill="1">
      <alignment vertical="center"/>
    </xf>
    <xf numFmtId="177" fontId="0" fillId="0" borderId="0" xfId="0" applyNumberFormat="1" applyAlignment="1">
      <alignment horizontal="center" vertical="center"/>
    </xf>
    <xf numFmtId="0" fontId="11" fillId="0" borderId="0" xfId="5" applyFont="1" applyAlignment="1">
      <alignment vertical="center"/>
    </xf>
    <xf numFmtId="0" fontId="0" fillId="0" borderId="0" xfId="5" applyFont="1" applyAlignment="1">
      <alignment horizontal="center" vertical="center"/>
    </xf>
    <xf numFmtId="0" fontId="0" fillId="0" borderId="0" xfId="5" applyFont="1" applyAlignment="1">
      <alignment vertical="center"/>
    </xf>
    <xf numFmtId="0" fontId="18" fillId="0" borderId="0" xfId="5" applyFont="1" applyAlignment="1">
      <alignment horizontal="center" vertical="center" shrinkToFit="1"/>
    </xf>
    <xf numFmtId="0" fontId="14" fillId="0" borderId="87" xfId="5" applyFont="1" applyBorder="1" applyAlignment="1">
      <alignment vertical="center" shrinkToFit="1"/>
    </xf>
    <xf numFmtId="0" fontId="14" fillId="0" borderId="0" xfId="5" applyFont="1" applyAlignment="1">
      <alignment vertical="center" shrinkToFit="1"/>
    </xf>
    <xf numFmtId="0" fontId="23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21" fillId="0" borderId="0" xfId="7" applyFont="1">
      <alignment vertical="center"/>
    </xf>
    <xf numFmtId="0" fontId="0" fillId="0" borderId="0" xfId="7" applyFont="1">
      <alignment vertical="center"/>
    </xf>
    <xf numFmtId="0" fontId="23" fillId="0" borderId="120" xfId="7" applyFont="1" applyBorder="1" applyAlignment="1">
      <alignment horizontal="center" vertical="center"/>
    </xf>
    <xf numFmtId="0" fontId="23" fillId="0" borderId="118" xfId="7" applyFont="1" applyBorder="1" applyAlignment="1">
      <alignment horizontal="right" vertical="center"/>
    </xf>
    <xf numFmtId="0" fontId="23" fillId="0" borderId="119" xfId="7" applyFont="1" applyBorder="1" applyAlignment="1">
      <alignment horizontal="center" vertical="center"/>
    </xf>
    <xf numFmtId="0" fontId="23" fillId="0" borderId="122" xfId="7" applyFont="1" applyBorder="1" applyAlignment="1">
      <alignment horizontal="right" vertical="center"/>
    </xf>
    <xf numFmtId="0" fontId="23" fillId="0" borderId="121" xfId="7" applyFont="1" applyBorder="1">
      <alignment vertical="center"/>
    </xf>
    <xf numFmtId="0" fontId="23" fillId="0" borderId="119" xfId="7" applyFont="1" applyBorder="1">
      <alignment vertical="center"/>
    </xf>
    <xf numFmtId="0" fontId="23" fillId="0" borderId="121" xfId="7" applyFont="1" applyBorder="1" applyAlignment="1">
      <alignment horizontal="right" vertical="center"/>
    </xf>
    <xf numFmtId="0" fontId="23" fillId="0" borderId="120" xfId="7" applyFont="1" applyBorder="1">
      <alignment vertical="center"/>
    </xf>
    <xf numFmtId="0" fontId="23" fillId="0" borderId="0" xfId="7" applyFont="1" applyAlignment="1">
      <alignment horizontal="left" vertical="center" shrinkToFit="1"/>
    </xf>
    <xf numFmtId="0" fontId="23" fillId="0" borderId="0" xfId="7" applyFont="1" applyAlignment="1">
      <alignment horizontal="right" vertical="center" shrinkToFit="1"/>
    </xf>
    <xf numFmtId="0" fontId="23" fillId="0" borderId="0" xfId="5" applyFont="1" applyAlignment="1">
      <alignment horizontal="right" vertical="center" wrapText="1"/>
    </xf>
    <xf numFmtId="0" fontId="0" fillId="0" borderId="0" xfId="5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21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25" fillId="0" borderId="0" xfId="5" applyFont="1" applyAlignment="1">
      <alignment vertical="center"/>
    </xf>
    <xf numFmtId="0" fontId="25" fillId="0" borderId="87" xfId="5" applyFont="1" applyBorder="1" applyAlignment="1">
      <alignment horizontal="left" vertical="center" shrinkToFit="1"/>
    </xf>
    <xf numFmtId="0" fontId="25" fillId="0" borderId="0" xfId="5" applyFont="1" applyAlignment="1">
      <alignment horizontal="left" vertical="center" shrinkToFit="1"/>
    </xf>
    <xf numFmtId="0" fontId="21" fillId="0" borderId="0" xfId="5" applyFont="1" applyAlignment="1">
      <alignment horizontal="left" vertical="center"/>
    </xf>
    <xf numFmtId="0" fontId="21" fillId="0" borderId="0" xfId="5" applyFont="1" applyAlignment="1">
      <alignment vertical="center"/>
    </xf>
    <xf numFmtId="0" fontId="26" fillId="0" borderId="0" xfId="5" applyFont="1" applyAlignment="1">
      <alignment vertical="center" shrinkToFit="1"/>
    </xf>
    <xf numFmtId="0" fontId="25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0" fillId="0" borderId="8" xfId="5" applyFont="1" applyBorder="1" applyAlignment="1">
      <alignment vertical="center"/>
    </xf>
    <xf numFmtId="0" fontId="7" fillId="0" borderId="2" xfId="3" applyBorder="1">
      <alignment vertical="center"/>
    </xf>
    <xf numFmtId="0" fontId="5" fillId="0" borderId="2" xfId="3" applyFont="1" applyBorder="1">
      <alignment vertical="center"/>
    </xf>
    <xf numFmtId="0" fontId="4" fillId="0" borderId="2" xfId="3" applyFont="1" applyBorder="1">
      <alignment vertical="center"/>
    </xf>
    <xf numFmtId="179" fontId="21" fillId="6" borderId="7" xfId="5" applyNumberFormat="1" applyFont="1" applyFill="1" applyBorder="1" applyAlignment="1">
      <alignment horizontal="left" vertical="center" wrapText="1"/>
    </xf>
    <xf numFmtId="176" fontId="0" fillId="0" borderId="0" xfId="7" applyNumberFormat="1" applyFont="1">
      <alignment vertical="center"/>
    </xf>
    <xf numFmtId="0" fontId="0" fillId="0" borderId="7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179" fontId="11" fillId="0" borderId="7" xfId="5" applyNumberFormat="1" applyFont="1" applyBorder="1" applyAlignment="1">
      <alignment horizontal="center" vertical="center" shrinkToFit="1"/>
    </xf>
    <xf numFmtId="179" fontId="25" fillId="0" borderId="7" xfId="5" applyNumberFormat="1" applyFont="1" applyBorder="1" applyAlignment="1">
      <alignment vertical="center"/>
    </xf>
    <xf numFmtId="0" fontId="0" fillId="0" borderId="8" xfId="5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8" fontId="11" fillId="7" borderId="7" xfId="5" applyNumberFormat="1" applyFont="1" applyFill="1" applyBorder="1" applyAlignment="1" applyProtection="1">
      <alignment vertical="center"/>
      <protection locked="0"/>
    </xf>
    <xf numFmtId="0" fontId="11" fillId="7" borderId="7" xfId="5" applyFont="1" applyFill="1" applyBorder="1" applyAlignment="1" applyProtection="1">
      <alignment vertical="center"/>
      <protection locked="0"/>
    </xf>
    <xf numFmtId="0" fontId="11" fillId="7" borderId="4" xfId="5" applyFont="1" applyFill="1" applyBorder="1" applyAlignment="1" applyProtection="1">
      <alignment vertical="center"/>
      <protection locked="0"/>
    </xf>
    <xf numFmtId="0" fontId="16" fillId="7" borderId="121" xfId="7" applyFont="1" applyFill="1" applyBorder="1" applyAlignment="1" applyProtection="1">
      <alignment horizontal="right" vertical="center"/>
      <protection locked="0"/>
    </xf>
    <xf numFmtId="0" fontId="23" fillId="7" borderId="121" xfId="7" applyFont="1" applyFill="1" applyBorder="1" applyAlignment="1" applyProtection="1">
      <alignment horizontal="center" vertical="center"/>
      <protection locked="0"/>
    </xf>
    <xf numFmtId="0" fontId="16" fillId="7" borderId="121" xfId="7" applyFont="1" applyFill="1" applyBorder="1" applyAlignment="1" applyProtection="1">
      <alignment horizontal="center" vertical="center"/>
      <protection locked="0"/>
    </xf>
    <xf numFmtId="0" fontId="21" fillId="7" borderId="4" xfId="6" applyFont="1" applyFill="1" applyBorder="1" applyAlignment="1" applyProtection="1">
      <alignment vertical="center" shrinkToFit="1"/>
      <protection locked="0"/>
    </xf>
    <xf numFmtId="0" fontId="23" fillId="0" borderId="121" xfId="7" applyFont="1" applyBorder="1" applyAlignment="1">
      <alignment horizontal="center" vertical="center"/>
    </xf>
    <xf numFmtId="0" fontId="21" fillId="7" borderId="105" xfId="5" applyFont="1" applyFill="1" applyBorder="1" applyAlignment="1" applyProtection="1">
      <alignment horizontal="right" vertical="center"/>
      <protection locked="0"/>
    </xf>
    <xf numFmtId="0" fontId="21" fillId="7" borderId="155" xfId="5" applyFont="1" applyFill="1" applyBorder="1" applyAlignment="1" applyProtection="1">
      <alignment vertical="center"/>
      <protection locked="0"/>
    </xf>
    <xf numFmtId="0" fontId="21" fillId="7" borderId="156" xfId="5" applyFont="1" applyFill="1" applyBorder="1" applyAlignment="1" applyProtection="1">
      <alignment vertical="center"/>
      <protection locked="0"/>
    </xf>
    <xf numFmtId="0" fontId="0" fillId="0" borderId="0" xfId="5" applyFont="1" applyAlignment="1" applyProtection="1">
      <alignment horizontal="center" vertical="center"/>
      <protection locked="0"/>
    </xf>
    <xf numFmtId="0" fontId="0" fillId="0" borderId="0" xfId="5" applyFont="1" applyAlignment="1" applyProtection="1">
      <alignment vertical="center"/>
      <protection locked="0"/>
    </xf>
    <xf numFmtId="0" fontId="1" fillId="5" borderId="0" xfId="4" applyFont="1" applyFill="1">
      <alignment vertical="center"/>
    </xf>
    <xf numFmtId="0" fontId="1" fillId="0" borderId="2" xfId="3" applyFont="1" applyBorder="1">
      <alignment vertical="center"/>
    </xf>
    <xf numFmtId="176" fontId="24" fillId="6" borderId="151" xfId="7" applyNumberFormat="1" applyFont="1" applyFill="1" applyBorder="1" applyAlignment="1">
      <alignment horizontal="center" vertical="center" shrinkToFit="1"/>
    </xf>
    <xf numFmtId="176" fontId="24" fillId="6" borderId="140" xfId="7" applyNumberFormat="1" applyFont="1" applyFill="1" applyBorder="1" applyAlignment="1">
      <alignment horizontal="center" vertical="center" shrinkToFit="1"/>
    </xf>
    <xf numFmtId="176" fontId="24" fillId="6" borderId="120" xfId="7" applyNumberFormat="1" applyFont="1" applyFill="1" applyBorder="1" applyAlignment="1">
      <alignment horizontal="center" vertical="center" shrinkToFit="1"/>
    </xf>
    <xf numFmtId="176" fontId="24" fillId="6" borderId="121" xfId="7" applyNumberFormat="1" applyFont="1" applyFill="1" applyBorder="1" applyAlignment="1">
      <alignment horizontal="center" vertical="center" shrinkToFit="1"/>
    </xf>
    <xf numFmtId="179" fontId="24" fillId="6" borderId="152" xfId="7" applyNumberFormat="1" applyFont="1" applyFill="1" applyBorder="1" applyAlignment="1">
      <alignment horizontal="center" vertical="center" shrinkToFit="1"/>
    </xf>
    <xf numFmtId="179" fontId="24" fillId="6" borderId="122" xfId="7" applyNumberFormat="1" applyFont="1" applyFill="1" applyBorder="1" applyAlignment="1">
      <alignment horizontal="center" vertical="center" shrinkToFit="1"/>
    </xf>
    <xf numFmtId="0" fontId="24" fillId="6" borderId="129" xfId="7" applyFont="1" applyFill="1" applyBorder="1" applyAlignment="1">
      <alignment horizontal="center" vertical="center" shrinkToFit="1"/>
    </xf>
    <xf numFmtId="0" fontId="24" fillId="6" borderId="130" xfId="7" applyFont="1" applyFill="1" applyBorder="1" applyAlignment="1">
      <alignment horizontal="center" vertical="center" shrinkToFit="1"/>
    </xf>
    <xf numFmtId="0" fontId="24" fillId="6" borderId="133" xfId="7" applyFont="1" applyFill="1" applyBorder="1" applyAlignment="1">
      <alignment horizontal="center" vertical="center"/>
    </xf>
    <xf numFmtId="0" fontId="24" fillId="6" borderId="134" xfId="7" applyFont="1" applyFill="1" applyBorder="1" applyAlignment="1">
      <alignment horizontal="center" vertical="center"/>
    </xf>
    <xf numFmtId="0" fontId="24" fillId="6" borderId="135" xfId="7" applyFont="1" applyFill="1" applyBorder="1" applyAlignment="1">
      <alignment horizontal="center" vertical="center"/>
    </xf>
    <xf numFmtId="0" fontId="24" fillId="6" borderId="131" xfId="7" applyFont="1" applyFill="1" applyBorder="1" applyAlignment="1">
      <alignment horizontal="center" vertical="center" shrinkToFit="1"/>
    </xf>
    <xf numFmtId="0" fontId="24" fillId="6" borderId="132" xfId="7" applyFont="1" applyFill="1" applyBorder="1" applyAlignment="1">
      <alignment horizontal="center" vertical="center" shrinkToFit="1"/>
    </xf>
    <xf numFmtId="0" fontId="16" fillId="7" borderId="127" xfId="7" applyFont="1" applyFill="1" applyBorder="1" applyAlignment="1" applyProtection="1">
      <alignment horizontal="right" vertical="center"/>
      <protection locked="0"/>
    </xf>
    <xf numFmtId="0" fontId="23" fillId="0" borderId="127" xfId="7" applyFont="1" applyBorder="1" applyAlignment="1">
      <alignment horizontal="left" vertical="center"/>
    </xf>
    <xf numFmtId="0" fontId="23" fillId="0" borderId="128" xfId="7" applyFont="1" applyBorder="1" applyAlignment="1">
      <alignment horizontal="left" vertical="center"/>
    </xf>
    <xf numFmtId="0" fontId="25" fillId="0" borderId="0" xfId="7" applyFont="1" applyAlignment="1">
      <alignment horizontal="left" vertical="center" shrinkToFit="1"/>
    </xf>
    <xf numFmtId="0" fontId="24" fillId="6" borderId="103" xfId="7" applyFont="1" applyFill="1" applyBorder="1" applyAlignment="1">
      <alignment horizontal="center" vertical="center" wrapText="1"/>
    </xf>
    <xf numFmtId="0" fontId="24" fillId="6" borderId="104" xfId="7" applyFont="1" applyFill="1" applyBorder="1" applyAlignment="1">
      <alignment horizontal="center" vertical="center" wrapText="1"/>
    </xf>
    <xf numFmtId="0" fontId="24" fillId="6" borderId="105" xfId="7" applyFont="1" applyFill="1" applyBorder="1" applyAlignment="1">
      <alignment horizontal="center" vertical="center" wrapText="1"/>
    </xf>
    <xf numFmtId="0" fontId="24" fillId="6" borderId="106" xfId="7" applyFont="1" applyFill="1" applyBorder="1" applyAlignment="1">
      <alignment horizontal="center" vertical="center" wrapText="1"/>
    </xf>
    <xf numFmtId="0" fontId="24" fillId="6" borderId="110" xfId="7" applyFont="1" applyFill="1" applyBorder="1" applyAlignment="1">
      <alignment horizontal="center" vertical="center" shrinkToFit="1"/>
    </xf>
    <xf numFmtId="0" fontId="24" fillId="6" borderId="124" xfId="7" applyFont="1" applyFill="1" applyBorder="1" applyAlignment="1">
      <alignment horizontal="center" vertical="center" shrinkToFit="1"/>
    </xf>
    <xf numFmtId="0" fontId="24" fillId="6" borderId="113" xfId="7" applyFont="1" applyFill="1" applyBorder="1" applyAlignment="1">
      <alignment horizontal="center" vertical="center"/>
    </xf>
    <xf numFmtId="0" fontId="24" fillId="6" borderId="112" xfId="7" applyFont="1" applyFill="1" applyBorder="1" applyAlignment="1">
      <alignment horizontal="center" vertical="center"/>
    </xf>
    <xf numFmtId="0" fontId="24" fillId="6" borderId="114" xfId="7" applyFont="1" applyFill="1" applyBorder="1" applyAlignment="1">
      <alignment horizontal="center" vertical="center"/>
    </xf>
    <xf numFmtId="0" fontId="24" fillId="6" borderId="125" xfId="7" applyFont="1" applyFill="1" applyBorder="1" applyAlignment="1">
      <alignment horizontal="center" vertical="center" shrinkToFit="1"/>
    </xf>
    <xf numFmtId="0" fontId="24" fillId="6" borderId="126" xfId="7" applyFont="1" applyFill="1" applyBorder="1" applyAlignment="1">
      <alignment horizontal="center" vertical="center" shrinkToFit="1"/>
    </xf>
    <xf numFmtId="0" fontId="11" fillId="6" borderId="4" xfId="5" applyFont="1" applyFill="1" applyBorder="1" applyAlignment="1">
      <alignment horizontal="center" vertical="center" shrinkToFit="1"/>
    </xf>
    <xf numFmtId="0" fontId="11" fillId="6" borderId="7" xfId="5" applyFont="1" applyFill="1" applyBorder="1" applyAlignment="1">
      <alignment horizontal="center" vertical="center" shrinkToFit="1"/>
    </xf>
    <xf numFmtId="0" fontId="24" fillId="6" borderId="3" xfId="6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 wrapText="1" shrinkToFit="1"/>
    </xf>
    <xf numFmtId="0" fontId="12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shrinkToFit="1"/>
    </xf>
    <xf numFmtId="0" fontId="11" fillId="6" borderId="3" xfId="6" applyFont="1" applyFill="1" applyBorder="1" applyAlignment="1">
      <alignment horizontal="center" vertical="center"/>
    </xf>
    <xf numFmtId="0" fontId="21" fillId="7" borderId="3" xfId="6" applyFont="1" applyFill="1" applyBorder="1" applyAlignment="1" applyProtection="1">
      <alignment horizontal="left" vertical="center" shrinkToFit="1"/>
      <protection locked="0"/>
    </xf>
    <xf numFmtId="0" fontId="24" fillId="6" borderId="4" xfId="6" applyFont="1" applyFill="1" applyBorder="1" applyAlignment="1">
      <alignment horizontal="center" vertical="center"/>
    </xf>
    <xf numFmtId="0" fontId="24" fillId="6" borderId="7" xfId="6" applyFont="1" applyFill="1" applyBorder="1" applyAlignment="1">
      <alignment horizontal="center" vertical="center"/>
    </xf>
    <xf numFmtId="0" fontId="24" fillId="6" borderId="8" xfId="6" applyFont="1" applyFill="1" applyBorder="1" applyAlignment="1">
      <alignment horizontal="center" vertical="center"/>
    </xf>
    <xf numFmtId="0" fontId="0" fillId="7" borderId="3" xfId="5" applyFont="1" applyFill="1" applyBorder="1" applyAlignment="1" applyProtection="1">
      <alignment horizontal="left" vertical="center"/>
      <protection locked="0"/>
    </xf>
    <xf numFmtId="0" fontId="24" fillId="6" borderId="3" xfId="6" applyFont="1" applyFill="1" applyBorder="1" applyAlignment="1" applyProtection="1">
      <alignment horizontal="center" vertical="center"/>
      <protection locked="0"/>
    </xf>
    <xf numFmtId="49" fontId="21" fillId="7" borderId="3" xfId="6" applyNumberFormat="1" applyFont="1" applyFill="1" applyBorder="1" applyAlignment="1" applyProtection="1">
      <alignment horizontal="center" vertical="center" shrinkToFit="1"/>
      <protection locked="0"/>
    </xf>
    <xf numFmtId="0" fontId="11" fillId="0" borderId="4" xfId="5" applyFont="1" applyBorder="1" applyAlignment="1">
      <alignment horizontal="right" vertical="center"/>
    </xf>
    <xf numFmtId="0" fontId="11" fillId="0" borderId="7" xfId="5" applyFont="1" applyBorder="1" applyAlignment="1">
      <alignment horizontal="right" vertical="center"/>
    </xf>
    <xf numFmtId="0" fontId="21" fillId="7" borderId="3" xfId="6" applyFont="1" applyFill="1" applyBorder="1" applyAlignment="1" applyProtection="1">
      <alignment horizontal="left" vertical="center"/>
      <protection locked="0"/>
    </xf>
    <xf numFmtId="0" fontId="24" fillId="0" borderId="0" xfId="7" applyFont="1" applyAlignment="1">
      <alignment horizontal="left" vertical="center"/>
    </xf>
    <xf numFmtId="0" fontId="24" fillId="6" borderId="103" xfId="7" applyFont="1" applyFill="1" applyBorder="1" applyAlignment="1">
      <alignment horizontal="center" vertical="center"/>
    </xf>
    <xf numFmtId="0" fontId="24" fillId="6" borderId="104" xfId="7" applyFont="1" applyFill="1" applyBorder="1" applyAlignment="1">
      <alignment horizontal="center" vertical="center"/>
    </xf>
    <xf numFmtId="0" fontId="24" fillId="6" borderId="105" xfId="7" applyFont="1" applyFill="1" applyBorder="1" applyAlignment="1">
      <alignment horizontal="center" vertical="center"/>
    </xf>
    <xf numFmtId="0" fontId="24" fillId="6" borderId="106" xfId="7" applyFont="1" applyFill="1" applyBorder="1" applyAlignment="1">
      <alignment horizontal="center" vertical="center"/>
    </xf>
    <xf numFmtId="0" fontId="24" fillId="6" borderId="111" xfId="7" applyFont="1" applyFill="1" applyBorder="1" applyAlignment="1">
      <alignment horizontal="center" vertical="center" shrinkToFit="1"/>
    </xf>
    <xf numFmtId="0" fontId="24" fillId="6" borderId="118" xfId="7" applyFont="1" applyFill="1" applyBorder="1" applyAlignment="1">
      <alignment horizontal="center" vertical="center" shrinkToFit="1"/>
    </xf>
    <xf numFmtId="0" fontId="24" fillId="6" borderId="119" xfId="7" applyFont="1" applyFill="1" applyBorder="1" applyAlignment="1">
      <alignment horizontal="center" vertical="center" shrinkToFit="1"/>
    </xf>
    <xf numFmtId="0" fontId="25" fillId="0" borderId="0" xfId="5" applyFont="1" applyAlignment="1">
      <alignment horizontal="left" vertical="center" shrinkToFit="1"/>
    </xf>
    <xf numFmtId="0" fontId="25" fillId="0" borderId="0" xfId="5" applyFont="1" applyAlignment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0" fontId="21" fillId="6" borderId="136" xfId="5" applyFont="1" applyFill="1" applyBorder="1" applyAlignment="1">
      <alignment horizontal="center" vertical="center"/>
    </xf>
    <xf numFmtId="0" fontId="21" fillId="6" borderId="137" xfId="5" applyFont="1" applyFill="1" applyBorder="1" applyAlignment="1">
      <alignment horizontal="center" vertical="center"/>
    </xf>
    <xf numFmtId="0" fontId="21" fillId="6" borderId="138" xfId="5" applyFont="1" applyFill="1" applyBorder="1" applyAlignment="1">
      <alignment horizontal="center" vertical="center"/>
    </xf>
    <xf numFmtId="0" fontId="21" fillId="6" borderId="144" xfId="5" applyFont="1" applyFill="1" applyBorder="1" applyAlignment="1">
      <alignment horizontal="center" vertical="center"/>
    </xf>
    <xf numFmtId="0" fontId="21" fillId="6" borderId="145" xfId="5" applyFont="1" applyFill="1" applyBorder="1" applyAlignment="1">
      <alignment horizontal="center" vertical="center"/>
    </xf>
    <xf numFmtId="0" fontId="21" fillId="6" borderId="146" xfId="5" applyFont="1" applyFill="1" applyBorder="1" applyAlignment="1">
      <alignment horizontal="center" vertical="center"/>
    </xf>
    <xf numFmtId="0" fontId="21" fillId="6" borderId="139" xfId="5" applyFont="1" applyFill="1" applyBorder="1" applyAlignment="1">
      <alignment horizontal="center" vertical="center"/>
    </xf>
    <xf numFmtId="0" fontId="21" fillId="6" borderId="140" xfId="5" applyFont="1" applyFill="1" applyBorder="1" applyAlignment="1">
      <alignment horizontal="center" vertical="center"/>
    </xf>
    <xf numFmtId="0" fontId="21" fillId="6" borderId="141" xfId="5" applyFont="1" applyFill="1" applyBorder="1" applyAlignment="1">
      <alignment horizontal="center" vertical="center"/>
    </xf>
    <xf numFmtId="0" fontId="21" fillId="6" borderId="142" xfId="5" applyFont="1" applyFill="1" applyBorder="1" applyAlignment="1">
      <alignment horizontal="center" vertical="center" shrinkToFit="1"/>
    </xf>
    <xf numFmtId="0" fontId="21" fillId="6" borderId="139" xfId="5" applyFont="1" applyFill="1" applyBorder="1" applyAlignment="1">
      <alignment horizontal="center" vertical="center" shrinkToFit="1"/>
    </xf>
    <xf numFmtId="0" fontId="21" fillId="6" borderId="142" xfId="5" applyFont="1" applyFill="1" applyBorder="1" applyAlignment="1">
      <alignment horizontal="center" vertical="center"/>
    </xf>
    <xf numFmtId="0" fontId="21" fillId="6" borderId="143" xfId="5" applyFont="1" applyFill="1" applyBorder="1" applyAlignment="1">
      <alignment horizontal="center" vertical="center"/>
    </xf>
    <xf numFmtId="0" fontId="23" fillId="0" borderId="0" xfId="5" applyFont="1" applyAlignment="1">
      <alignment horizontal="left" vertical="center" shrinkToFit="1"/>
    </xf>
    <xf numFmtId="0" fontId="21" fillId="6" borderId="119" xfId="5" applyFont="1" applyFill="1" applyBorder="1" applyAlignment="1">
      <alignment horizontal="center" vertical="center"/>
    </xf>
    <xf numFmtId="0" fontId="21" fillId="6" borderId="121" xfId="5" applyFont="1" applyFill="1" applyBorder="1" applyAlignment="1">
      <alignment horizontal="center" vertical="center"/>
    </xf>
    <xf numFmtId="0" fontId="21" fillId="6" borderId="118" xfId="5" applyFont="1" applyFill="1" applyBorder="1" applyAlignment="1">
      <alignment horizontal="center" vertical="center"/>
    </xf>
    <xf numFmtId="0" fontId="21" fillId="6" borderId="147" xfId="5" applyFont="1" applyFill="1" applyBorder="1" applyAlignment="1">
      <alignment horizontal="center" vertical="center"/>
    </xf>
    <xf numFmtId="0" fontId="21" fillId="6" borderId="126" xfId="5" applyFont="1" applyFill="1" applyBorder="1" applyAlignment="1">
      <alignment horizontal="center" vertical="center"/>
    </xf>
    <xf numFmtId="56" fontId="21" fillId="6" borderId="6" xfId="5" applyNumberFormat="1" applyFont="1" applyFill="1" applyBorder="1" applyAlignment="1">
      <alignment horizontal="center" vertical="center" wrapText="1"/>
    </xf>
    <xf numFmtId="0" fontId="21" fillId="6" borderId="7" xfId="5" applyFont="1" applyFill="1" applyBorder="1" applyAlignment="1">
      <alignment horizontal="center" vertical="center" wrapText="1"/>
    </xf>
    <xf numFmtId="0" fontId="25" fillId="0" borderId="87" xfId="5" applyFont="1" applyBorder="1" applyAlignment="1">
      <alignment horizontal="left" vertical="center" shrinkToFit="1"/>
    </xf>
    <xf numFmtId="0" fontId="24" fillId="6" borderId="103" xfId="5" applyFont="1" applyFill="1" applyBorder="1" applyAlignment="1">
      <alignment horizontal="center" vertical="center"/>
    </xf>
    <xf numFmtId="0" fontId="24" fillId="6" borderId="104" xfId="5" applyFont="1" applyFill="1" applyBorder="1" applyAlignment="1">
      <alignment horizontal="center" vertical="center"/>
    </xf>
    <xf numFmtId="0" fontId="24" fillId="6" borderId="105" xfId="5" applyFont="1" applyFill="1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21" fillId="0" borderId="0" xfId="5" applyFont="1" applyAlignment="1">
      <alignment horizontal="center" vertical="center" shrinkToFit="1"/>
    </xf>
    <xf numFmtId="0" fontId="14" fillId="0" borderId="0" xfId="5" applyFont="1" applyAlignment="1">
      <alignment horizontal="center" vertical="center"/>
    </xf>
    <xf numFmtId="0" fontId="21" fillId="7" borderId="7" xfId="6" applyFont="1" applyFill="1" applyBorder="1" applyAlignment="1" applyProtection="1">
      <alignment horizontal="left" vertical="center" shrinkToFit="1"/>
      <protection locked="0"/>
    </xf>
    <xf numFmtId="0" fontId="21" fillId="7" borderId="8" xfId="6" applyFont="1" applyFill="1" applyBorder="1" applyAlignment="1" applyProtection="1">
      <alignment horizontal="left" vertical="center" shrinkToFit="1"/>
      <protection locked="0"/>
    </xf>
    <xf numFmtId="0" fontId="24" fillId="6" borderId="115" xfId="5" applyFont="1" applyFill="1" applyBorder="1" applyAlignment="1">
      <alignment horizontal="center" vertical="center"/>
    </xf>
    <xf numFmtId="0" fontId="24" fillId="6" borderId="116" xfId="5" applyFont="1" applyFill="1" applyBorder="1" applyAlignment="1">
      <alignment horizontal="center" vertical="center"/>
    </xf>
    <xf numFmtId="0" fontId="24" fillId="6" borderId="117" xfId="5" applyFont="1" applyFill="1" applyBorder="1" applyAlignment="1">
      <alignment horizontal="center" vertical="center"/>
    </xf>
    <xf numFmtId="0" fontId="12" fillId="7" borderId="8" xfId="5" applyFont="1" applyFill="1" applyBorder="1" applyAlignment="1" applyProtection="1">
      <alignment horizontal="center" vertical="center"/>
      <protection locked="0"/>
    </xf>
    <xf numFmtId="0" fontId="12" fillId="7" borderId="3" xfId="5" applyFont="1" applyFill="1" applyBorder="1" applyAlignment="1" applyProtection="1">
      <alignment horizontal="center" vertical="center"/>
      <protection locked="0"/>
    </xf>
    <xf numFmtId="0" fontId="25" fillId="0" borderId="87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3" fillId="7" borderId="151" xfId="5" applyFont="1" applyFill="1" applyBorder="1" applyAlignment="1" applyProtection="1">
      <alignment horizontal="center" vertical="center"/>
      <protection locked="0"/>
    </xf>
    <xf numFmtId="0" fontId="23" fillId="7" borderId="140" xfId="5" applyFont="1" applyFill="1" applyBorder="1" applyAlignment="1" applyProtection="1">
      <alignment horizontal="center" vertical="center"/>
      <protection locked="0"/>
    </xf>
    <xf numFmtId="0" fontId="23" fillId="7" borderId="152" xfId="5" applyFont="1" applyFill="1" applyBorder="1" applyAlignment="1" applyProtection="1">
      <alignment horizontal="center" vertical="center"/>
      <protection locked="0"/>
    </xf>
    <xf numFmtId="0" fontId="23" fillId="7" borderId="153" xfId="5" applyFont="1" applyFill="1" applyBorder="1" applyAlignment="1" applyProtection="1">
      <alignment horizontal="center" vertical="center"/>
      <protection locked="0"/>
    </xf>
    <xf numFmtId="0" fontId="23" fillId="7" borderId="0" xfId="5" applyFont="1" applyFill="1" applyAlignment="1" applyProtection="1">
      <alignment horizontal="center" vertical="center"/>
      <protection locked="0"/>
    </xf>
    <xf numFmtId="0" fontId="23" fillId="7" borderId="154" xfId="5" applyFont="1" applyFill="1" applyBorder="1" applyAlignment="1" applyProtection="1">
      <alignment horizontal="center" vertical="center"/>
      <protection locked="0"/>
    </xf>
    <xf numFmtId="0" fontId="23" fillId="7" borderId="120" xfId="5" applyFont="1" applyFill="1" applyBorder="1" applyAlignment="1" applyProtection="1">
      <alignment horizontal="center" vertical="center"/>
      <protection locked="0"/>
    </xf>
    <xf numFmtId="0" fontId="23" fillId="7" borderId="121" xfId="5" applyFont="1" applyFill="1" applyBorder="1" applyAlignment="1" applyProtection="1">
      <alignment horizontal="center" vertical="center"/>
      <protection locked="0"/>
    </xf>
    <xf numFmtId="0" fontId="23" fillId="7" borderId="122" xfId="5" applyFont="1" applyFill="1" applyBorder="1" applyAlignment="1" applyProtection="1">
      <alignment horizontal="center" vertical="center"/>
      <protection locked="0"/>
    </xf>
    <xf numFmtId="0" fontId="24" fillId="6" borderId="107" xfId="5" applyFont="1" applyFill="1" applyBorder="1" applyAlignment="1">
      <alignment horizontal="center" vertical="center"/>
    </xf>
    <xf numFmtId="0" fontId="24" fillId="6" borderId="108" xfId="5" applyFont="1" applyFill="1" applyBorder="1" applyAlignment="1">
      <alignment horizontal="center" vertical="center"/>
    </xf>
    <xf numFmtId="0" fontId="24" fillId="6" borderId="109" xfId="5" applyFont="1" applyFill="1" applyBorder="1" applyAlignment="1">
      <alignment horizontal="center" vertical="center"/>
    </xf>
    <xf numFmtId="0" fontId="24" fillId="6" borderId="106" xfId="5" applyFont="1" applyFill="1" applyBorder="1" applyAlignment="1">
      <alignment horizontal="center" vertical="center"/>
    </xf>
    <xf numFmtId="0" fontId="24" fillId="6" borderId="5" xfId="5" applyFont="1" applyFill="1" applyBorder="1" applyAlignment="1">
      <alignment horizontal="center" vertical="center"/>
    </xf>
    <xf numFmtId="0" fontId="24" fillId="6" borderId="3" xfId="5" applyFont="1" applyFill="1" applyBorder="1" applyAlignment="1">
      <alignment horizontal="center" vertical="center"/>
    </xf>
    <xf numFmtId="0" fontId="24" fillId="6" borderId="13" xfId="5" applyFont="1" applyFill="1" applyBorder="1" applyAlignment="1">
      <alignment horizontal="center" vertical="center"/>
    </xf>
    <xf numFmtId="0" fontId="23" fillId="7" borderId="125" xfId="5" applyFont="1" applyFill="1" applyBorder="1" applyAlignment="1" applyProtection="1">
      <alignment horizontal="center" vertical="center"/>
      <protection locked="0"/>
    </xf>
    <xf numFmtId="0" fontId="23" fillId="7" borderId="147" xfId="5" applyFont="1" applyFill="1" applyBorder="1" applyAlignment="1" applyProtection="1">
      <alignment horizontal="center" vertical="center"/>
      <protection locked="0"/>
    </xf>
    <xf numFmtId="0" fontId="23" fillId="7" borderId="126" xfId="5" applyFont="1" applyFill="1" applyBorder="1" applyAlignment="1" applyProtection="1">
      <alignment horizontal="center" vertical="center"/>
      <protection locked="0"/>
    </xf>
    <xf numFmtId="0" fontId="8" fillId="0" borderId="0" xfId="5" applyAlignment="1">
      <alignment horizontal="center" vertical="center"/>
    </xf>
    <xf numFmtId="0" fontId="8" fillId="0" borderId="0" xfId="5" applyAlignment="1">
      <alignment horizontal="center" vertical="center" shrinkToFit="1"/>
    </xf>
    <xf numFmtId="0" fontId="14" fillId="7" borderId="4" xfId="5" applyFont="1" applyFill="1" applyBorder="1" applyAlignment="1" applyProtection="1">
      <alignment horizontal="center" vertical="center"/>
      <protection locked="0"/>
    </xf>
    <xf numFmtId="0" fontId="14" fillId="7" borderId="7" xfId="5" applyFont="1" applyFill="1" applyBorder="1" applyAlignment="1" applyProtection="1">
      <alignment horizontal="center" vertical="center"/>
      <protection locked="0"/>
    </xf>
    <xf numFmtId="0" fontId="14" fillId="7" borderId="8" xfId="5" applyFont="1" applyFill="1" applyBorder="1" applyAlignment="1" applyProtection="1">
      <alignment horizontal="center" vertical="center"/>
      <protection locked="0"/>
    </xf>
    <xf numFmtId="0" fontId="14" fillId="0" borderId="158" xfId="5" applyFont="1" applyBorder="1" applyAlignment="1" applyProtection="1">
      <alignment horizontal="center" vertical="center"/>
      <protection locked="0"/>
    </xf>
    <xf numFmtId="0" fontId="14" fillId="0" borderId="159" xfId="5" applyFont="1" applyBorder="1" applyAlignment="1" applyProtection="1">
      <alignment horizontal="center" vertical="center"/>
      <protection locked="0"/>
    </xf>
    <xf numFmtId="0" fontId="14" fillId="7" borderId="3" xfId="5" applyFont="1" applyFill="1" applyBorder="1" applyAlignment="1" applyProtection="1">
      <alignment horizontal="center" vertical="center"/>
      <protection locked="0"/>
    </xf>
    <xf numFmtId="0" fontId="14" fillId="7" borderId="13" xfId="5" applyFont="1" applyFill="1" applyBorder="1" applyAlignment="1" applyProtection="1">
      <alignment horizontal="center" vertical="center"/>
      <protection locked="0"/>
    </xf>
    <xf numFmtId="0" fontId="11" fillId="6" borderId="4" xfId="5" applyFont="1" applyFill="1" applyBorder="1" applyAlignment="1">
      <alignment horizontal="center" vertical="center"/>
    </xf>
    <xf numFmtId="0" fontId="11" fillId="6" borderId="7" xfId="5" applyFont="1" applyFill="1" applyBorder="1" applyAlignment="1">
      <alignment horizontal="center" vertical="center"/>
    </xf>
    <xf numFmtId="0" fontId="11" fillId="6" borderId="8" xfId="5" applyFont="1" applyFill="1" applyBorder="1" applyAlignment="1">
      <alignment horizontal="center" vertical="center"/>
    </xf>
    <xf numFmtId="0" fontId="0" fillId="0" borderId="4" xfId="5" applyFont="1" applyBorder="1" applyAlignment="1">
      <alignment horizontal="center" vertical="center"/>
    </xf>
    <xf numFmtId="0" fontId="0" fillId="0" borderId="8" xfId="5" applyFont="1" applyBorder="1" applyAlignment="1">
      <alignment horizontal="center" vertical="center"/>
    </xf>
    <xf numFmtId="0" fontId="14" fillId="0" borderId="150" xfId="5" applyFont="1" applyBorder="1" applyAlignment="1">
      <alignment horizontal="center" vertical="center"/>
    </xf>
    <xf numFmtId="0" fontId="14" fillId="0" borderId="148" xfId="5" applyFont="1" applyBorder="1" applyAlignment="1">
      <alignment horizontal="center" vertical="center"/>
    </xf>
    <xf numFmtId="0" fontId="14" fillId="0" borderId="149" xfId="5" applyFont="1" applyBorder="1" applyAlignment="1">
      <alignment horizontal="center" vertical="center"/>
    </xf>
    <xf numFmtId="0" fontId="14" fillId="0" borderId="157" xfId="5" applyFont="1" applyBorder="1" applyAlignment="1" applyProtection="1">
      <alignment horizontal="center" vertical="center"/>
      <protection locked="0"/>
    </xf>
    <xf numFmtId="0" fontId="14" fillId="0" borderId="150" xfId="5" applyFont="1" applyBorder="1" applyAlignment="1" applyProtection="1">
      <alignment horizontal="center" vertical="center"/>
      <protection locked="0"/>
    </xf>
    <xf numFmtId="0" fontId="14" fillId="7" borderId="11" xfId="5" applyFont="1" applyFill="1" applyBorder="1" applyAlignment="1" applyProtection="1">
      <alignment horizontal="center" vertical="center"/>
      <protection locked="0"/>
    </xf>
    <xf numFmtId="0" fontId="14" fillId="7" borderId="123" xfId="5" applyFont="1" applyFill="1" applyBorder="1" applyAlignment="1" applyProtection="1">
      <alignment horizontal="center" vertical="center"/>
      <protection locked="0"/>
    </xf>
    <xf numFmtId="0" fontId="23" fillId="0" borderId="121" xfId="7" applyFont="1" applyBorder="1" applyAlignment="1">
      <alignment horizontal="left" vertical="center"/>
    </xf>
    <xf numFmtId="0" fontId="23" fillId="0" borderId="122" xfId="7" applyFont="1" applyBorder="1" applyAlignment="1">
      <alignment horizontal="left" vertical="center"/>
    </xf>
    <xf numFmtId="0" fontId="16" fillId="7" borderId="121" xfId="7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center" vertical="center"/>
    </xf>
    <xf numFmtId="0" fontId="23" fillId="0" borderId="80" xfId="0" applyFont="1" applyBorder="1" applyAlignment="1">
      <alignment horizontal="left" vertical="center" wrapText="1"/>
    </xf>
    <xf numFmtId="0" fontId="23" fillId="0" borderId="81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1" fillId="4" borderId="5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77" fontId="0" fillId="0" borderId="58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53" xfId="0" applyNumberFormat="1" applyBorder="1" applyAlignment="1">
      <alignment horizontal="center" vertical="center"/>
    </xf>
    <xf numFmtId="1" fontId="0" fillId="0" borderId="71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85" xfId="0" applyBorder="1" applyAlignment="1">
      <alignment horizontal="center" vertical="center" wrapText="1" shrinkToFit="1"/>
    </xf>
    <xf numFmtId="0" fontId="0" fillId="0" borderId="72" xfId="0" applyBorder="1" applyAlignment="1">
      <alignment horizontal="center" vertical="center" wrapText="1" shrinkToFit="1"/>
    </xf>
    <xf numFmtId="0" fontId="0" fillId="0" borderId="86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87" xfId="0" applyBorder="1" applyAlignment="1">
      <alignment horizontal="center" vertical="center" textRotation="255" shrinkToFit="1"/>
    </xf>
    <xf numFmtId="0" fontId="0" fillId="0" borderId="65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53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7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3" fontId="16" fillId="0" borderId="4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left" vertical="center" shrinkToFit="1"/>
    </xf>
    <xf numFmtId="0" fontId="0" fillId="0" borderId="62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49" fontId="0" fillId="0" borderId="28" xfId="0" applyNumberFormat="1" applyBorder="1" applyAlignment="1">
      <alignment horizontal="center" vertical="center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11" fillId="4" borderId="39" xfId="0" applyFont="1" applyFill="1" applyBorder="1" applyAlignment="1" applyProtection="1">
      <alignment horizontal="center" vertical="center"/>
      <protection locked="0"/>
    </xf>
    <xf numFmtId="0" fontId="11" fillId="4" borderId="75" xfId="0" applyFont="1" applyFill="1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1" fillId="4" borderId="58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11" fillId="4" borderId="7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9" fontId="16" fillId="0" borderId="21" xfId="0" applyNumberFormat="1" applyFont="1" applyBorder="1" applyAlignment="1">
      <alignment horizontal="center" vertical="center" shrinkToFit="1"/>
    </xf>
    <xf numFmtId="179" fontId="16" fillId="0" borderId="1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56" fontId="16" fillId="0" borderId="21" xfId="0" applyNumberFormat="1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center" vertical="center"/>
    </xf>
    <xf numFmtId="179" fontId="16" fillId="0" borderId="21" xfId="0" applyNumberFormat="1" applyFont="1" applyBorder="1" applyAlignment="1">
      <alignment vertical="center" shrinkToFit="1"/>
    </xf>
    <xf numFmtId="179" fontId="16" fillId="0" borderId="1" xfId="0" applyNumberFormat="1" applyFont="1" applyBorder="1" applyAlignment="1">
      <alignment vertical="center" shrinkToFit="1"/>
    </xf>
    <xf numFmtId="176" fontId="21" fillId="0" borderId="2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6" fontId="18" fillId="0" borderId="30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6" fontId="18" fillId="0" borderId="62" xfId="0" applyNumberFormat="1" applyFont="1" applyBorder="1" applyAlignment="1">
      <alignment horizontal="left" vertical="center"/>
    </xf>
    <xf numFmtId="6" fontId="18" fillId="0" borderId="63" xfId="0" applyNumberFormat="1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 wrapText="1" shrinkToFit="1"/>
    </xf>
    <xf numFmtId="177" fontId="0" fillId="0" borderId="7" xfId="0" applyNumberFormat="1" applyBorder="1" applyAlignment="1">
      <alignment horizontal="center" vertical="center" wrapText="1" shrinkToFit="1"/>
    </xf>
    <xf numFmtId="177" fontId="0" fillId="0" borderId="8" xfId="0" applyNumberFormat="1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178" fontId="0" fillId="0" borderId="71" xfId="0" applyNumberFormat="1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89" xfId="0" applyNumberForma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8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177" fontId="0" fillId="0" borderId="90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88" xfId="0" applyNumberFormat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177" fontId="23" fillId="0" borderId="29" xfId="0" applyNumberFormat="1" applyFont="1" applyBorder="1" applyAlignment="1">
      <alignment horizontal="center" vertical="center"/>
    </xf>
    <xf numFmtId="177" fontId="23" fillId="0" borderId="30" xfId="0" applyNumberFormat="1" applyFont="1" applyBorder="1" applyAlignment="1">
      <alignment horizontal="center" vertical="center"/>
    </xf>
    <xf numFmtId="177" fontId="23" fillId="0" borderId="31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49" fontId="23" fillId="0" borderId="71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0" borderId="56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7" fontId="15" fillId="0" borderId="90" xfId="0" applyNumberFormat="1" applyFont="1" applyBorder="1" applyAlignment="1">
      <alignment horizontal="center" vertical="center"/>
    </xf>
    <xf numFmtId="177" fontId="15" fillId="0" borderId="62" xfId="0" applyNumberFormat="1" applyFont="1" applyBorder="1" applyAlignment="1">
      <alignment horizontal="center" vertical="center"/>
    </xf>
    <xf numFmtId="177" fontId="15" fillId="0" borderId="88" xfId="0" applyNumberFormat="1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62" xfId="0" applyNumberFormat="1" applyFont="1" applyBorder="1" applyAlignment="1">
      <alignment horizontal="center" vertical="center"/>
    </xf>
    <xf numFmtId="49" fontId="23" fillId="0" borderId="60" xfId="0" applyNumberFormat="1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0" fontId="23" fillId="0" borderId="71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49" fontId="23" fillId="0" borderId="96" xfId="0" applyNumberFormat="1" applyFont="1" applyBorder="1" applyAlignment="1">
      <alignment horizontal="center" vertical="center"/>
    </xf>
    <xf numFmtId="49" fontId="23" fillId="0" borderId="69" xfId="0" applyNumberFormat="1" applyFont="1" applyBorder="1" applyAlignment="1">
      <alignment horizontal="center" vertical="center"/>
    </xf>
    <xf numFmtId="49" fontId="23" fillId="0" borderId="68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/>
    </xf>
    <xf numFmtId="177" fontId="15" fillId="0" borderId="44" xfId="0" applyNumberFormat="1" applyFont="1" applyBorder="1" applyAlignment="1">
      <alignment horizontal="center" vertical="center"/>
    </xf>
    <xf numFmtId="177" fontId="15" fillId="0" borderId="45" xfId="0" applyNumberFormat="1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49" fontId="23" fillId="0" borderId="95" xfId="0" applyNumberFormat="1" applyFont="1" applyBorder="1" applyAlignment="1">
      <alignment horizontal="center" vertical="center"/>
    </xf>
    <xf numFmtId="49" fontId="23" fillId="0" borderId="44" xfId="0" applyNumberFormat="1" applyFont="1" applyBorder="1" applyAlignment="1">
      <alignment horizontal="center" vertical="center"/>
    </xf>
    <xf numFmtId="49" fontId="23" fillId="0" borderId="94" xfId="0" applyNumberFormat="1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7" fontId="23" fillId="0" borderId="56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3" fontId="0" fillId="0" borderId="71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177" fontId="15" fillId="0" borderId="60" xfId="0" applyNumberFormat="1" applyFont="1" applyBorder="1" applyAlignment="1">
      <alignment horizontal="center" vertical="center"/>
    </xf>
    <xf numFmtId="49" fontId="23" fillId="0" borderId="88" xfId="0" applyNumberFormat="1" applyFon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23" fillId="0" borderId="59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3" fontId="23" fillId="0" borderId="61" xfId="0" applyNumberFormat="1" applyFont="1" applyBorder="1" applyAlignment="1">
      <alignment horizontal="center" vertical="center"/>
    </xf>
    <xf numFmtId="3" fontId="23" fillId="0" borderId="62" xfId="0" applyNumberFormat="1" applyFont="1" applyBorder="1" applyAlignment="1">
      <alignment horizontal="center" vertical="center"/>
    </xf>
    <xf numFmtId="3" fontId="23" fillId="0" borderId="60" xfId="0" applyNumberFormat="1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177" fontId="23" fillId="0" borderId="58" xfId="0" applyNumberFormat="1" applyFont="1" applyBorder="1" applyAlignment="1">
      <alignment horizontal="center" vertical="center"/>
    </xf>
    <xf numFmtId="177" fontId="23" fillId="0" borderId="15" xfId="0" applyNumberFormat="1" applyFont="1" applyBorder="1" applyAlignment="1">
      <alignment horizontal="center" vertical="center"/>
    </xf>
    <xf numFmtId="177" fontId="23" fillId="0" borderId="97" xfId="0" applyNumberFormat="1" applyFont="1" applyBorder="1" applyAlignment="1">
      <alignment horizontal="center" vertical="center"/>
    </xf>
    <xf numFmtId="177" fontId="23" fillId="0" borderId="52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177" fontId="23" fillId="0" borderId="98" xfId="0" applyNumberFormat="1" applyFont="1" applyBorder="1" applyAlignment="1">
      <alignment horizontal="center" vertical="center"/>
    </xf>
    <xf numFmtId="3" fontId="23" fillId="0" borderId="71" xfId="0" applyNumberFormat="1" applyFont="1" applyBorder="1" applyAlignment="1">
      <alignment horizontal="center" vertical="center"/>
    </xf>
    <xf numFmtId="3" fontId="23" fillId="0" borderId="30" xfId="0" applyNumberFormat="1" applyFont="1" applyBorder="1" applyAlignment="1">
      <alignment horizontal="center" vertical="center"/>
    </xf>
    <xf numFmtId="3" fontId="23" fillId="0" borderId="56" xfId="0" applyNumberFormat="1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99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98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20" fillId="4" borderId="101" xfId="0" applyFont="1" applyFill="1" applyBorder="1" applyAlignment="1">
      <alignment horizontal="center" vertical="center"/>
    </xf>
    <xf numFmtId="6" fontId="18" fillId="0" borderId="30" xfId="0" applyNumberFormat="1" applyFont="1" applyBorder="1" applyAlignment="1">
      <alignment horizontal="center" vertical="center"/>
    </xf>
    <xf numFmtId="6" fontId="18" fillId="0" borderId="30" xfId="1" applyFont="1" applyFill="1" applyBorder="1" applyAlignment="1">
      <alignment horizontal="left" vertical="center"/>
    </xf>
    <xf numFmtId="3" fontId="23" fillId="0" borderId="95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94" xfId="0" applyNumberFormat="1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6" fontId="18" fillId="0" borderId="72" xfId="0" applyNumberFormat="1" applyFont="1" applyBorder="1" applyAlignment="1">
      <alignment horizontal="center" vertical="center"/>
    </xf>
    <xf numFmtId="6" fontId="18" fillId="0" borderId="69" xfId="1" applyFont="1" applyFill="1" applyBorder="1" applyAlignment="1">
      <alignment horizontal="left" vertical="center"/>
    </xf>
    <xf numFmtId="0" fontId="0" fillId="0" borderId="9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1" fillId="0" borderId="0" xfId="5" applyFont="1" applyAlignment="1">
      <alignment horizontal="left" vertical="center" shrinkToFit="1"/>
    </xf>
    <xf numFmtId="0" fontId="21" fillId="0" borderId="0" xfId="5" applyFont="1" applyAlignment="1">
      <alignment horizontal="left" vertical="center" wrapText="1"/>
    </xf>
    <xf numFmtId="0" fontId="28" fillId="0" borderId="0" xfId="5" applyFont="1" applyAlignment="1">
      <alignment horizontal="left" vertical="center" shrinkToFit="1"/>
    </xf>
  </cellXfs>
  <cellStyles count="9">
    <cellStyle name="桁区切り 2" xfId="2"/>
    <cellStyle name="通貨" xfId="1" builtinId="7"/>
    <cellStyle name="通貨 2" xfId="8"/>
    <cellStyle name="標準" xfId="0" builtinId="0"/>
    <cellStyle name="標準 2" xfId="3"/>
    <cellStyle name="標準 3" xfId="4"/>
    <cellStyle name="標準 3 2" xfId="5"/>
    <cellStyle name="標準 4" xfId="6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G$39" lockText="1" noThreeD="1"/>
</file>

<file path=xl/ctrlProps/ctrlProp10.xml><?xml version="1.0" encoding="utf-8"?>
<formControlPr xmlns="http://schemas.microsoft.com/office/spreadsheetml/2009/9/main" objectType="CheckBox" fmlaLink="$AW$30" lockText="1" noThreeD="1"/>
</file>

<file path=xl/ctrlProps/ctrlProp11.xml><?xml version="1.0" encoding="utf-8"?>
<formControlPr xmlns="http://schemas.microsoft.com/office/spreadsheetml/2009/9/main" objectType="CheckBox" fmlaLink="$AW$31" lockText="1" noThreeD="1"/>
</file>

<file path=xl/ctrlProps/ctrlProp12.xml><?xml version="1.0" encoding="utf-8"?>
<formControlPr xmlns="http://schemas.microsoft.com/office/spreadsheetml/2009/9/main" objectType="CheckBox" fmlaLink="$AW$32" lockText="1" noThreeD="1"/>
</file>

<file path=xl/ctrlProps/ctrlProp13.xml><?xml version="1.0" encoding="utf-8"?>
<formControlPr xmlns="http://schemas.microsoft.com/office/spreadsheetml/2009/9/main" objectType="CheckBox" fmlaLink="$AW$33" lockText="1" noThreeD="1"/>
</file>

<file path=xl/ctrlProps/ctrlProp14.xml><?xml version="1.0" encoding="utf-8"?>
<formControlPr xmlns="http://schemas.microsoft.com/office/spreadsheetml/2009/9/main" objectType="CheckBox" fmlaLink="$AW$34" lockText="1" noThreeD="1"/>
</file>

<file path=xl/ctrlProps/ctrlProp15.xml><?xml version="1.0" encoding="utf-8"?>
<formControlPr xmlns="http://schemas.microsoft.com/office/spreadsheetml/2009/9/main" objectType="CheckBox" fmlaLink="$AW$35" lockText="1" noThreeD="1"/>
</file>

<file path=xl/ctrlProps/ctrlProp16.xml><?xml version="1.0" encoding="utf-8"?>
<formControlPr xmlns="http://schemas.microsoft.com/office/spreadsheetml/2009/9/main" objectType="CheckBox" fmlaLink="$AW$36" lockText="1" noThreeD="1"/>
</file>

<file path=xl/ctrlProps/ctrlProp17.xml><?xml version="1.0" encoding="utf-8"?>
<formControlPr xmlns="http://schemas.microsoft.com/office/spreadsheetml/2009/9/main" objectType="CheckBox" fmlaLink="$AW$37" lockText="1" noThreeD="1"/>
</file>

<file path=xl/ctrlProps/ctrlProp18.xml><?xml version="1.0" encoding="utf-8"?>
<formControlPr xmlns="http://schemas.microsoft.com/office/spreadsheetml/2009/9/main" objectType="CheckBox" fmlaLink="$AW$38" lockText="1" noThreeD="1"/>
</file>

<file path=xl/ctrlProps/ctrlProp19.xml><?xml version="1.0" encoding="utf-8"?>
<formControlPr xmlns="http://schemas.microsoft.com/office/spreadsheetml/2009/9/main" objectType="CheckBox" fmlaLink="$AW$39" lockText="1" noThreeD="1"/>
</file>

<file path=xl/ctrlProps/ctrlProp2.xml><?xml version="1.0" encoding="utf-8"?>
<formControlPr xmlns="http://schemas.microsoft.com/office/spreadsheetml/2009/9/main" objectType="CheckBox" fmlaLink="$AH$39" lockText="1" noThreeD="1"/>
</file>

<file path=xl/ctrlProps/ctrlProp20.xml><?xml version="1.0" encoding="utf-8"?>
<formControlPr xmlns="http://schemas.microsoft.com/office/spreadsheetml/2009/9/main" objectType="CheckBox" fmlaLink="$AW$40" lockText="1" noThreeD="1"/>
</file>

<file path=xl/ctrlProps/ctrlProp21.xml><?xml version="1.0" encoding="utf-8"?>
<formControlPr xmlns="http://schemas.microsoft.com/office/spreadsheetml/2009/9/main" objectType="CheckBox" fmlaLink="$AW$41" lockText="1" noThreeD="1"/>
</file>

<file path=xl/ctrlProps/ctrlProp22.xml><?xml version="1.0" encoding="utf-8"?>
<formControlPr xmlns="http://schemas.microsoft.com/office/spreadsheetml/2009/9/main" objectType="CheckBox" fmlaLink="$AW$42" lockText="1" noThreeD="1"/>
</file>

<file path=xl/ctrlProps/ctrlProp23.xml><?xml version="1.0" encoding="utf-8"?>
<formControlPr xmlns="http://schemas.microsoft.com/office/spreadsheetml/2009/9/main" objectType="CheckBox" fmlaLink="$AW$43" lockText="1" noThreeD="1"/>
</file>

<file path=xl/ctrlProps/ctrlProp24.xml><?xml version="1.0" encoding="utf-8"?>
<formControlPr xmlns="http://schemas.microsoft.com/office/spreadsheetml/2009/9/main" objectType="CheckBox" fmlaLink="$AW$44" lockText="1" noThreeD="1"/>
</file>

<file path=xl/ctrlProps/ctrlProp25.xml><?xml version="1.0" encoding="utf-8"?>
<formControlPr xmlns="http://schemas.microsoft.com/office/spreadsheetml/2009/9/main" objectType="CheckBox" fmlaLink="$AW$45" lockText="1" noThreeD="1"/>
</file>

<file path=xl/ctrlProps/ctrlProp26.xml><?xml version="1.0" encoding="utf-8"?>
<formControlPr xmlns="http://schemas.microsoft.com/office/spreadsheetml/2009/9/main" objectType="CheckBox" fmlaLink="$AW$46" lockText="1" noThreeD="1"/>
</file>

<file path=xl/ctrlProps/ctrlProp3.xml><?xml version="1.0" encoding="utf-8"?>
<formControlPr xmlns="http://schemas.microsoft.com/office/spreadsheetml/2009/9/main" objectType="CheckBox" fmlaLink="$AW$23" lockText="1" noThreeD="1"/>
</file>

<file path=xl/ctrlProps/ctrlProp4.xml><?xml version="1.0" encoding="utf-8"?>
<formControlPr xmlns="http://schemas.microsoft.com/office/spreadsheetml/2009/9/main" objectType="CheckBox" fmlaLink="$AW$24" lockText="1" noThreeD="1"/>
</file>

<file path=xl/ctrlProps/ctrlProp5.xml><?xml version="1.0" encoding="utf-8"?>
<formControlPr xmlns="http://schemas.microsoft.com/office/spreadsheetml/2009/9/main" objectType="CheckBox" fmlaLink="$AW$25" lockText="1" noThreeD="1"/>
</file>

<file path=xl/ctrlProps/ctrlProp6.xml><?xml version="1.0" encoding="utf-8"?>
<formControlPr xmlns="http://schemas.microsoft.com/office/spreadsheetml/2009/9/main" objectType="CheckBox" fmlaLink="$AW$26" lockText="1" noThreeD="1"/>
</file>

<file path=xl/ctrlProps/ctrlProp7.xml><?xml version="1.0" encoding="utf-8"?>
<formControlPr xmlns="http://schemas.microsoft.com/office/spreadsheetml/2009/9/main" objectType="CheckBox" fmlaLink="$AW$27" lockText="1" noThreeD="1"/>
</file>

<file path=xl/ctrlProps/ctrlProp8.xml><?xml version="1.0" encoding="utf-8"?>
<formControlPr xmlns="http://schemas.microsoft.com/office/spreadsheetml/2009/9/main" objectType="CheckBox" fmlaLink="$AW$28" lockText="1" noThreeD="1"/>
</file>

<file path=xl/ctrlProps/ctrlProp9.xml><?xml version="1.0" encoding="utf-8"?>
<formControlPr xmlns="http://schemas.microsoft.com/office/spreadsheetml/2009/9/main" objectType="CheckBox" fmlaLink="$AW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38</xdr:row>
          <xdr:rowOff>45720</xdr:rowOff>
        </xdr:from>
        <xdr:to>
          <xdr:col>8</xdr:col>
          <xdr:colOff>228600</xdr:colOff>
          <xdr:row>38</xdr:row>
          <xdr:rowOff>289560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45720</xdr:rowOff>
        </xdr:from>
        <xdr:to>
          <xdr:col>10</xdr:col>
          <xdr:colOff>228600</xdr:colOff>
          <xdr:row>38</xdr:row>
          <xdr:rowOff>289560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30480</xdr:rowOff>
        </xdr:from>
        <xdr:to>
          <xdr:col>32</xdr:col>
          <xdr:colOff>7620</xdr:colOff>
          <xdr:row>22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23</xdr:row>
          <xdr:rowOff>30480</xdr:rowOff>
        </xdr:from>
        <xdr:to>
          <xdr:col>32</xdr:col>
          <xdr:colOff>7620</xdr:colOff>
          <xdr:row>23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30480</xdr:rowOff>
        </xdr:from>
        <xdr:to>
          <xdr:col>32</xdr:col>
          <xdr:colOff>7620</xdr:colOff>
          <xdr:row>24</xdr:row>
          <xdr:rowOff>251460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25</xdr:row>
          <xdr:rowOff>30480</xdr:rowOff>
        </xdr:from>
        <xdr:to>
          <xdr:col>32</xdr:col>
          <xdr:colOff>7620</xdr:colOff>
          <xdr:row>25</xdr:row>
          <xdr:rowOff>251460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38100</xdr:rowOff>
        </xdr:from>
        <xdr:to>
          <xdr:col>32</xdr:col>
          <xdr:colOff>7620</xdr:colOff>
          <xdr:row>26</xdr:row>
          <xdr:rowOff>259080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30480</xdr:rowOff>
        </xdr:from>
        <xdr:to>
          <xdr:col>32</xdr:col>
          <xdr:colOff>7620</xdr:colOff>
          <xdr:row>27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30480</xdr:rowOff>
        </xdr:from>
        <xdr:to>
          <xdr:col>32</xdr:col>
          <xdr:colOff>7620</xdr:colOff>
          <xdr:row>28</xdr:row>
          <xdr:rowOff>251460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30480</xdr:rowOff>
        </xdr:from>
        <xdr:to>
          <xdr:col>32</xdr:col>
          <xdr:colOff>7620</xdr:colOff>
          <xdr:row>29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30480</xdr:rowOff>
        </xdr:from>
        <xdr:to>
          <xdr:col>32</xdr:col>
          <xdr:colOff>7620</xdr:colOff>
          <xdr:row>30</xdr:row>
          <xdr:rowOff>251460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30480</xdr:rowOff>
        </xdr:from>
        <xdr:to>
          <xdr:col>32</xdr:col>
          <xdr:colOff>7620</xdr:colOff>
          <xdr:row>31</xdr:row>
          <xdr:rowOff>251460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30480</xdr:rowOff>
        </xdr:from>
        <xdr:to>
          <xdr:col>32</xdr:col>
          <xdr:colOff>7620</xdr:colOff>
          <xdr:row>32</xdr:row>
          <xdr:rowOff>251460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30480</xdr:rowOff>
        </xdr:from>
        <xdr:to>
          <xdr:col>32</xdr:col>
          <xdr:colOff>7620</xdr:colOff>
          <xdr:row>33</xdr:row>
          <xdr:rowOff>251460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34</xdr:row>
          <xdr:rowOff>30480</xdr:rowOff>
        </xdr:from>
        <xdr:to>
          <xdr:col>32</xdr:col>
          <xdr:colOff>7620</xdr:colOff>
          <xdr:row>34</xdr:row>
          <xdr:rowOff>251460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35</xdr:row>
          <xdr:rowOff>30480</xdr:rowOff>
        </xdr:from>
        <xdr:to>
          <xdr:col>32</xdr:col>
          <xdr:colOff>7620</xdr:colOff>
          <xdr:row>35</xdr:row>
          <xdr:rowOff>251460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30480</xdr:rowOff>
        </xdr:from>
        <xdr:to>
          <xdr:col>32</xdr:col>
          <xdr:colOff>7620</xdr:colOff>
          <xdr:row>36</xdr:row>
          <xdr:rowOff>251460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37</xdr:row>
          <xdr:rowOff>30480</xdr:rowOff>
        </xdr:from>
        <xdr:to>
          <xdr:col>32</xdr:col>
          <xdr:colOff>7620</xdr:colOff>
          <xdr:row>37</xdr:row>
          <xdr:rowOff>251460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38</xdr:row>
          <xdr:rowOff>30480</xdr:rowOff>
        </xdr:from>
        <xdr:to>
          <xdr:col>32</xdr:col>
          <xdr:colOff>7620</xdr:colOff>
          <xdr:row>38</xdr:row>
          <xdr:rowOff>251460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30480</xdr:rowOff>
        </xdr:from>
        <xdr:to>
          <xdr:col>32</xdr:col>
          <xdr:colOff>7620</xdr:colOff>
          <xdr:row>39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40</xdr:row>
          <xdr:rowOff>30480</xdr:rowOff>
        </xdr:from>
        <xdr:to>
          <xdr:col>32</xdr:col>
          <xdr:colOff>7620</xdr:colOff>
          <xdr:row>40</xdr:row>
          <xdr:rowOff>251460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41</xdr:row>
          <xdr:rowOff>30480</xdr:rowOff>
        </xdr:from>
        <xdr:to>
          <xdr:col>32</xdr:col>
          <xdr:colOff>7620</xdr:colOff>
          <xdr:row>41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42</xdr:row>
          <xdr:rowOff>30480</xdr:rowOff>
        </xdr:from>
        <xdr:to>
          <xdr:col>32</xdr:col>
          <xdr:colOff>7620</xdr:colOff>
          <xdr:row>42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43</xdr:row>
          <xdr:rowOff>30480</xdr:rowOff>
        </xdr:from>
        <xdr:to>
          <xdr:col>32</xdr:col>
          <xdr:colOff>7620</xdr:colOff>
          <xdr:row>43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44</xdr:row>
          <xdr:rowOff>30480</xdr:rowOff>
        </xdr:from>
        <xdr:to>
          <xdr:col>32</xdr:col>
          <xdr:colOff>7620</xdr:colOff>
          <xdr:row>44</xdr:row>
          <xdr:rowOff>251460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45</xdr:row>
          <xdr:rowOff>30480</xdr:rowOff>
        </xdr:from>
        <xdr:to>
          <xdr:col>32</xdr:col>
          <xdr:colOff>7620</xdr:colOff>
          <xdr:row>45</xdr:row>
          <xdr:rowOff>251460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56"/>
  <sheetViews>
    <sheetView tabSelected="1" view="pageBreakPreview" topLeftCell="A7" zoomScaleNormal="100" zoomScaleSheetLayoutView="100" workbookViewId="0">
      <selection activeCell="B11" sqref="B11:D12"/>
    </sheetView>
  </sheetViews>
  <sheetFormatPr defaultColWidth="4.44140625" defaultRowHeight="8.25" customHeight="1" outlineLevelCol="1"/>
  <cols>
    <col min="1" max="1" width="1.109375" style="36" customWidth="1"/>
    <col min="2" max="5" width="3.6640625" style="36" customWidth="1"/>
    <col min="6" max="6" width="4.44140625" style="36" customWidth="1"/>
    <col min="7" max="7" width="3.6640625" style="36" customWidth="1"/>
    <col min="8" max="8" width="4.109375" style="36" customWidth="1"/>
    <col min="9" max="9" width="6.21875" style="36" customWidth="1"/>
    <col min="10" max="10" width="3" style="36" customWidth="1"/>
    <col min="11" max="11" width="5.88671875" style="36" customWidth="1"/>
    <col min="12" max="12" width="5.6640625" style="36" customWidth="1"/>
    <col min="13" max="13" width="2.6640625" style="36" customWidth="1"/>
    <col min="14" max="14" width="4.88671875" style="36" customWidth="1"/>
    <col min="15" max="15" width="5.6640625" style="36" customWidth="1"/>
    <col min="16" max="16" width="2.6640625" style="36" customWidth="1"/>
    <col min="17" max="17" width="4.88671875" style="36" customWidth="1"/>
    <col min="18" max="18" width="5.6640625" style="36" customWidth="1"/>
    <col min="19" max="19" width="2.6640625" style="36" customWidth="1"/>
    <col min="20" max="20" width="4.88671875" style="36" customWidth="1"/>
    <col min="21" max="21" width="5.6640625" style="36" customWidth="1"/>
    <col min="22" max="22" width="2.6640625" style="36" customWidth="1"/>
    <col min="23" max="23" width="4.88671875" style="36" customWidth="1"/>
    <col min="24" max="24" width="5.21875" style="36" customWidth="1"/>
    <col min="25" max="25" width="3.21875" style="36" customWidth="1"/>
    <col min="26" max="26" width="4.88671875" style="36" customWidth="1"/>
    <col min="27" max="27" width="5.6640625" style="36" customWidth="1"/>
    <col min="28" max="28" width="2.6640625" style="36" customWidth="1"/>
    <col min="29" max="29" width="4.88671875" style="36" customWidth="1"/>
    <col min="30" max="30" width="5.6640625" style="36" customWidth="1"/>
    <col min="31" max="31" width="2.6640625" style="36" customWidth="1"/>
    <col min="32" max="32" width="2.33203125" style="36" customWidth="1"/>
    <col min="33" max="34" width="1.33203125" style="36" customWidth="1" outlineLevel="1"/>
    <col min="35" max="35" width="8.5546875" style="36" customWidth="1" outlineLevel="1"/>
    <col min="36" max="37" width="4.6640625" style="36" customWidth="1" outlineLevel="1"/>
    <col min="38" max="39" width="4.88671875" style="36" customWidth="1" outlineLevel="1"/>
    <col min="40" max="47" width="4.88671875" style="36" customWidth="1"/>
    <col min="48" max="16384" width="4.44140625" style="36"/>
  </cols>
  <sheetData>
    <row r="1" spans="2:33" ht="33" customHeight="1">
      <c r="B1" s="130" t="s">
        <v>184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2:33" ht="17.25" customHeight="1">
      <c r="B2" s="132" t="s">
        <v>183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2:33" s="38" customFormat="1" ht="9.9" customHeight="1">
      <c r="B3" s="37"/>
      <c r="C3" s="37"/>
      <c r="D3" s="37"/>
      <c r="E3" s="37"/>
      <c r="J3" s="39"/>
    </row>
    <row r="4" spans="2:33" s="38" customFormat="1" ht="24" customHeight="1">
      <c r="B4" s="127" t="s">
        <v>157</v>
      </c>
      <c r="C4" s="128"/>
      <c r="D4" s="128"/>
      <c r="E4" s="128"/>
      <c r="F4" s="141">
        <v>2023</v>
      </c>
      <c r="G4" s="142"/>
      <c r="H4" s="77" t="s">
        <v>166</v>
      </c>
      <c r="I4" s="84"/>
      <c r="J4" s="78" t="s">
        <v>160</v>
      </c>
      <c r="K4" s="85"/>
      <c r="L4" s="78" t="s">
        <v>158</v>
      </c>
      <c r="M4" s="80" t="str">
        <f>IF(I4="","",DATE(F4,I4,K4))</f>
        <v/>
      </c>
      <c r="N4" s="82" t="s">
        <v>159</v>
      </c>
      <c r="O4" s="223" t="s">
        <v>165</v>
      </c>
      <c r="P4" s="224"/>
      <c r="Q4" s="220" t="s">
        <v>161</v>
      </c>
      <c r="R4" s="221"/>
      <c r="S4" s="221"/>
      <c r="T4" s="222"/>
      <c r="U4" s="86"/>
      <c r="V4" s="78" t="s">
        <v>160</v>
      </c>
      <c r="W4" s="85"/>
      <c r="X4" s="78" t="s">
        <v>162</v>
      </c>
      <c r="Y4" s="81" t="str">
        <f>IF(U4="","",DATE(F4,U4,W4))</f>
        <v/>
      </c>
      <c r="Z4" s="77" t="s">
        <v>163</v>
      </c>
      <c r="AA4" s="79" t="str">
        <f>IF(DATE(F4,U4,W4)-DATE(F4,I4,K4)&lt;=0,"",DATE(F4,U4,W4)-DATE(F4,I4,K4))</f>
        <v/>
      </c>
      <c r="AB4" s="77" t="s">
        <v>164</v>
      </c>
      <c r="AC4" s="79" t="str">
        <f>IFERROR(AA4+1,"")</f>
        <v/>
      </c>
      <c r="AD4" s="77" t="s">
        <v>162</v>
      </c>
      <c r="AE4" s="71"/>
    </row>
    <row r="5" spans="2:33" s="38" customFormat="1" ht="24.9" customHeight="1">
      <c r="B5" s="133" t="s">
        <v>128</v>
      </c>
      <c r="C5" s="133"/>
      <c r="D5" s="133"/>
      <c r="E5" s="134"/>
      <c r="F5" s="134"/>
      <c r="G5" s="134"/>
      <c r="H5" s="134"/>
      <c r="I5" s="134"/>
      <c r="J5" s="134"/>
      <c r="K5" s="134"/>
      <c r="L5" s="135" t="s">
        <v>129</v>
      </c>
      <c r="M5" s="136"/>
      <c r="N5" s="137"/>
      <c r="O5" s="138"/>
      <c r="P5" s="138"/>
      <c r="Q5" s="138"/>
      <c r="R5" s="138"/>
      <c r="S5" s="138"/>
      <c r="T5" s="138"/>
      <c r="U5" s="138"/>
      <c r="V5" s="139" t="s">
        <v>130</v>
      </c>
      <c r="W5" s="139"/>
      <c r="X5" s="139"/>
      <c r="Y5" s="140"/>
      <c r="Z5" s="140"/>
      <c r="AA5" s="140"/>
      <c r="AB5" s="140"/>
      <c r="AC5" s="140"/>
      <c r="AD5" s="140"/>
      <c r="AE5" s="140"/>
    </row>
    <row r="6" spans="2:33" s="38" customFormat="1" ht="24.9" customHeight="1">
      <c r="B6" s="129" t="s">
        <v>131</v>
      </c>
      <c r="C6" s="129"/>
      <c r="D6" s="129"/>
      <c r="E6" s="90"/>
      <c r="F6" s="183"/>
      <c r="G6" s="183"/>
      <c r="H6" s="183"/>
      <c r="I6" s="183"/>
      <c r="J6" s="183"/>
      <c r="K6" s="184"/>
      <c r="L6" s="129" t="s">
        <v>0</v>
      </c>
      <c r="M6" s="129"/>
      <c r="N6" s="129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</row>
    <row r="7" spans="2:33" s="38" customFormat="1" ht="24.9" customHeight="1">
      <c r="B7" s="129" t="s">
        <v>132</v>
      </c>
      <c r="C7" s="129"/>
      <c r="D7" s="129"/>
      <c r="E7" s="143"/>
      <c r="F7" s="143"/>
      <c r="G7" s="143"/>
      <c r="H7" s="143"/>
      <c r="I7" s="143"/>
      <c r="J7" s="143"/>
      <c r="K7" s="143"/>
      <c r="L7" s="129" t="s">
        <v>133</v>
      </c>
      <c r="M7" s="129"/>
      <c r="N7" s="129"/>
      <c r="O7" s="138"/>
      <c r="P7" s="138"/>
      <c r="Q7" s="138"/>
      <c r="R7" s="138"/>
      <c r="S7" s="138"/>
      <c r="T7" s="138"/>
      <c r="U7" s="138"/>
      <c r="V7" s="139" t="s">
        <v>134</v>
      </c>
      <c r="W7" s="139"/>
      <c r="X7" s="139"/>
      <c r="Y7" s="134"/>
      <c r="Z7" s="134"/>
      <c r="AA7" s="134"/>
      <c r="AB7" s="134"/>
      <c r="AC7" s="134"/>
      <c r="AD7" s="134"/>
      <c r="AE7" s="134"/>
      <c r="AF7" s="40"/>
      <c r="AG7" s="41"/>
    </row>
    <row r="8" spans="2:33" s="38" customFormat="1" ht="9.9" customHeight="1">
      <c r="B8" s="42"/>
      <c r="C8" s="42"/>
      <c r="D8" s="42"/>
      <c r="E8" s="42"/>
      <c r="F8" s="43"/>
      <c r="G8" s="43"/>
      <c r="H8" s="37"/>
      <c r="I8" s="37"/>
      <c r="J8" s="37"/>
      <c r="K8" s="37"/>
      <c r="L8" s="37"/>
      <c r="M8" s="37"/>
      <c r="N8" s="37"/>
      <c r="O8" s="37"/>
      <c r="P8" s="37"/>
      <c r="Q8" s="43"/>
      <c r="R8" s="43"/>
      <c r="S8" s="43"/>
      <c r="T8" s="37"/>
      <c r="U8" s="37"/>
      <c r="V8" s="37"/>
      <c r="W8" s="37"/>
      <c r="X8" s="37"/>
      <c r="Y8" s="37"/>
      <c r="Z8" s="37"/>
      <c r="AA8" s="37"/>
      <c r="AB8" s="37"/>
    </row>
    <row r="9" spans="2:33" s="44" customFormat="1" ht="20.100000000000001" customHeight="1" thickBot="1">
      <c r="B9" s="144" t="s">
        <v>187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</row>
    <row r="10" spans="2:33" s="44" customFormat="1" ht="20.100000000000001" customHeight="1" thickTop="1" thickBot="1">
      <c r="B10" s="145" t="s">
        <v>135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7"/>
      <c r="AE10" s="148"/>
    </row>
    <row r="11" spans="2:33" s="45" customFormat="1" ht="18" customHeight="1" thickTop="1">
      <c r="B11" s="99">
        <v>45012</v>
      </c>
      <c r="C11" s="100"/>
      <c r="D11" s="100"/>
      <c r="E11" s="103">
        <f>B11</f>
        <v>45012</v>
      </c>
      <c r="F11" s="120" t="s">
        <v>136</v>
      </c>
      <c r="G11" s="149"/>
      <c r="H11" s="123" t="s">
        <v>174</v>
      </c>
      <c r="I11" s="122"/>
      <c r="J11" s="122"/>
      <c r="K11" s="122"/>
      <c r="L11" s="122"/>
      <c r="M11" s="124"/>
      <c r="N11" s="122" t="s">
        <v>175</v>
      </c>
      <c r="O11" s="122"/>
      <c r="P11" s="122"/>
      <c r="Q11" s="122"/>
      <c r="R11" s="122"/>
      <c r="S11" s="122"/>
      <c r="T11" s="123" t="s">
        <v>176</v>
      </c>
      <c r="U11" s="122"/>
      <c r="V11" s="122"/>
      <c r="W11" s="122"/>
      <c r="X11" s="122"/>
      <c r="Y11" s="124"/>
      <c r="Z11" s="122" t="s">
        <v>137</v>
      </c>
      <c r="AA11" s="122"/>
      <c r="AB11" s="122"/>
      <c r="AC11" s="122"/>
      <c r="AD11" s="122"/>
      <c r="AE11" s="124"/>
      <c r="AG11" s="76"/>
    </row>
    <row r="12" spans="2:33" s="45" customFormat="1" ht="27.9" customHeight="1" thickBot="1">
      <c r="B12" s="101"/>
      <c r="C12" s="102"/>
      <c r="D12" s="102"/>
      <c r="E12" s="104"/>
      <c r="F12" s="150" t="s">
        <v>138</v>
      </c>
      <c r="G12" s="151"/>
      <c r="H12" s="46" t="s">
        <v>56</v>
      </c>
      <c r="I12" s="87"/>
      <c r="J12" s="47" t="s">
        <v>139</v>
      </c>
      <c r="K12" s="48" t="s">
        <v>57</v>
      </c>
      <c r="L12" s="87"/>
      <c r="M12" s="49" t="s">
        <v>139</v>
      </c>
      <c r="N12" s="50" t="s">
        <v>56</v>
      </c>
      <c r="O12" s="87"/>
      <c r="P12" s="47" t="s">
        <v>139</v>
      </c>
      <c r="Q12" s="51" t="s">
        <v>57</v>
      </c>
      <c r="R12" s="87"/>
      <c r="S12" s="52" t="s">
        <v>139</v>
      </c>
      <c r="T12" s="53" t="s">
        <v>56</v>
      </c>
      <c r="U12" s="87"/>
      <c r="V12" s="47" t="s">
        <v>139</v>
      </c>
      <c r="W12" s="51" t="s">
        <v>57</v>
      </c>
      <c r="X12" s="87"/>
      <c r="Y12" s="49" t="s">
        <v>139</v>
      </c>
      <c r="Z12" s="50" t="s">
        <v>56</v>
      </c>
      <c r="AA12" s="88"/>
      <c r="AB12" s="47" t="s">
        <v>72</v>
      </c>
      <c r="AC12" s="51" t="s">
        <v>57</v>
      </c>
      <c r="AD12" s="88"/>
      <c r="AE12" s="49" t="s">
        <v>72</v>
      </c>
      <c r="AG12" s="76"/>
    </row>
    <row r="13" spans="2:33" s="45" customFormat="1" ht="18" customHeight="1" thickTop="1">
      <c r="B13" s="99">
        <v>45013</v>
      </c>
      <c r="C13" s="100"/>
      <c r="D13" s="100"/>
      <c r="E13" s="103">
        <f>B13</f>
        <v>45013</v>
      </c>
      <c r="F13" s="120" t="s">
        <v>136</v>
      </c>
      <c r="G13" s="149"/>
      <c r="H13" s="123" t="s">
        <v>174</v>
      </c>
      <c r="I13" s="122"/>
      <c r="J13" s="122"/>
      <c r="K13" s="122"/>
      <c r="L13" s="122"/>
      <c r="M13" s="124"/>
      <c r="N13" s="122" t="s">
        <v>175</v>
      </c>
      <c r="O13" s="122"/>
      <c r="P13" s="122"/>
      <c r="Q13" s="122"/>
      <c r="R13" s="122"/>
      <c r="S13" s="122"/>
      <c r="T13" s="123" t="s">
        <v>176</v>
      </c>
      <c r="U13" s="122"/>
      <c r="V13" s="122"/>
      <c r="W13" s="122"/>
      <c r="X13" s="122"/>
      <c r="Y13" s="124"/>
      <c r="Z13" s="122" t="s">
        <v>137</v>
      </c>
      <c r="AA13" s="122"/>
      <c r="AB13" s="122"/>
      <c r="AC13" s="122"/>
      <c r="AD13" s="122"/>
      <c r="AE13" s="124"/>
      <c r="AG13" s="76"/>
    </row>
    <row r="14" spans="2:33" s="45" customFormat="1" ht="27.9" customHeight="1" thickBot="1">
      <c r="B14" s="101"/>
      <c r="C14" s="102"/>
      <c r="D14" s="102"/>
      <c r="E14" s="104"/>
      <c r="F14" s="150" t="s">
        <v>138</v>
      </c>
      <c r="G14" s="151"/>
      <c r="H14" s="46" t="s">
        <v>56</v>
      </c>
      <c r="I14" s="87"/>
      <c r="J14" s="47" t="s">
        <v>139</v>
      </c>
      <c r="K14" s="48" t="s">
        <v>57</v>
      </c>
      <c r="L14" s="87"/>
      <c r="M14" s="49" t="s">
        <v>139</v>
      </c>
      <c r="N14" s="50" t="s">
        <v>56</v>
      </c>
      <c r="O14" s="87"/>
      <c r="P14" s="47" t="s">
        <v>139</v>
      </c>
      <c r="Q14" s="51" t="s">
        <v>57</v>
      </c>
      <c r="R14" s="87"/>
      <c r="S14" s="52" t="s">
        <v>139</v>
      </c>
      <c r="T14" s="53" t="s">
        <v>56</v>
      </c>
      <c r="U14" s="87"/>
      <c r="V14" s="47" t="s">
        <v>139</v>
      </c>
      <c r="W14" s="51" t="s">
        <v>57</v>
      </c>
      <c r="X14" s="87"/>
      <c r="Y14" s="49" t="s">
        <v>139</v>
      </c>
      <c r="Z14" s="50" t="s">
        <v>56</v>
      </c>
      <c r="AA14" s="88"/>
      <c r="AB14" s="47" t="s">
        <v>72</v>
      </c>
      <c r="AC14" s="51" t="s">
        <v>57</v>
      </c>
      <c r="AD14" s="88"/>
      <c r="AE14" s="49" t="s">
        <v>72</v>
      </c>
      <c r="AG14" s="76"/>
    </row>
    <row r="15" spans="2:33" s="44" customFormat="1" ht="20.100000000000001" customHeight="1" thickTop="1">
      <c r="B15" s="115" t="s">
        <v>140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</row>
    <row r="16" spans="2:33" s="44" customFormat="1" ht="9.9" customHeight="1" thickBot="1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2:32" s="45" customFormat="1" ht="20.100000000000001" customHeight="1" thickTop="1" thickBot="1">
      <c r="B17" s="116" t="s">
        <v>141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8"/>
      <c r="AE17" s="119"/>
    </row>
    <row r="18" spans="2:32" s="45" customFormat="1" ht="18" customHeight="1" thickTop="1">
      <c r="B18" s="99">
        <v>45012</v>
      </c>
      <c r="C18" s="100"/>
      <c r="D18" s="100"/>
      <c r="E18" s="103">
        <f>B18</f>
        <v>45012</v>
      </c>
      <c r="F18" s="120" t="s">
        <v>136</v>
      </c>
      <c r="G18" s="121"/>
      <c r="H18" s="122" t="s">
        <v>177</v>
      </c>
      <c r="I18" s="122"/>
      <c r="J18" s="122"/>
      <c r="K18" s="122"/>
      <c r="L18" s="122"/>
      <c r="M18" s="122"/>
      <c r="N18" s="122"/>
      <c r="O18" s="122"/>
      <c r="P18" s="122"/>
      <c r="Q18" s="123" t="s">
        <v>178</v>
      </c>
      <c r="R18" s="122"/>
      <c r="S18" s="122"/>
      <c r="T18" s="122"/>
      <c r="U18" s="122"/>
      <c r="V18" s="122"/>
      <c r="W18" s="122"/>
      <c r="X18" s="122"/>
      <c r="Y18" s="124"/>
      <c r="Z18" s="122" t="s">
        <v>137</v>
      </c>
      <c r="AA18" s="122"/>
      <c r="AB18" s="122"/>
      <c r="AC18" s="122"/>
      <c r="AD18" s="122"/>
      <c r="AE18" s="124"/>
    </row>
    <row r="19" spans="2:32" s="45" customFormat="1" ht="27.9" customHeight="1" thickBot="1">
      <c r="B19" s="101"/>
      <c r="C19" s="102"/>
      <c r="D19" s="102"/>
      <c r="E19" s="104"/>
      <c r="F19" s="125" t="s">
        <v>138</v>
      </c>
      <c r="G19" s="126"/>
      <c r="H19" s="91" t="s">
        <v>56</v>
      </c>
      <c r="I19" s="112"/>
      <c r="J19" s="112"/>
      <c r="K19" s="50" t="s">
        <v>139</v>
      </c>
      <c r="L19" s="48" t="s">
        <v>57</v>
      </c>
      <c r="M19" s="112"/>
      <c r="N19" s="112"/>
      <c r="O19" s="113" t="s">
        <v>139</v>
      </c>
      <c r="P19" s="114"/>
      <c r="Q19" s="91" t="s">
        <v>56</v>
      </c>
      <c r="R19" s="112"/>
      <c r="S19" s="112"/>
      <c r="T19" s="50" t="s">
        <v>139</v>
      </c>
      <c r="U19" s="48" t="s">
        <v>57</v>
      </c>
      <c r="V19" s="112"/>
      <c r="W19" s="112"/>
      <c r="X19" s="113" t="s">
        <v>139</v>
      </c>
      <c r="Y19" s="114"/>
      <c r="Z19" s="91" t="s">
        <v>56</v>
      </c>
      <c r="AA19" s="89"/>
      <c r="AB19" s="47" t="s">
        <v>72</v>
      </c>
      <c r="AC19" s="48" t="s">
        <v>57</v>
      </c>
      <c r="AD19" s="89"/>
      <c r="AE19" s="49" t="s">
        <v>72</v>
      </c>
    </row>
    <row r="20" spans="2:32" s="45" customFormat="1" ht="23.4" customHeight="1" thickTop="1">
      <c r="B20" s="99">
        <v>45013</v>
      </c>
      <c r="C20" s="100"/>
      <c r="D20" s="100"/>
      <c r="E20" s="103">
        <f>B20</f>
        <v>45013</v>
      </c>
      <c r="F20" s="120" t="s">
        <v>136</v>
      </c>
      <c r="G20" s="121"/>
      <c r="H20" s="122" t="s">
        <v>177</v>
      </c>
      <c r="I20" s="122"/>
      <c r="J20" s="122"/>
      <c r="K20" s="122"/>
      <c r="L20" s="122"/>
      <c r="M20" s="122"/>
      <c r="N20" s="122"/>
      <c r="O20" s="122"/>
      <c r="P20" s="122"/>
      <c r="Q20" s="123" t="s">
        <v>178</v>
      </c>
      <c r="R20" s="122"/>
      <c r="S20" s="122"/>
      <c r="T20" s="122"/>
      <c r="U20" s="122"/>
      <c r="V20" s="122"/>
      <c r="W20" s="122"/>
      <c r="X20" s="122"/>
      <c r="Y20" s="124"/>
      <c r="Z20" s="122" t="s">
        <v>137</v>
      </c>
      <c r="AA20" s="122"/>
      <c r="AB20" s="122"/>
      <c r="AC20" s="122"/>
      <c r="AD20" s="122"/>
      <c r="AE20" s="124"/>
    </row>
    <row r="21" spans="2:32" s="45" customFormat="1" ht="27.9" customHeight="1" thickBot="1">
      <c r="B21" s="101"/>
      <c r="C21" s="102"/>
      <c r="D21" s="102"/>
      <c r="E21" s="104"/>
      <c r="F21" s="125" t="s">
        <v>138</v>
      </c>
      <c r="G21" s="126"/>
      <c r="H21" s="91" t="s">
        <v>56</v>
      </c>
      <c r="I21" s="112"/>
      <c r="J21" s="112"/>
      <c r="K21" s="50" t="s">
        <v>139</v>
      </c>
      <c r="L21" s="48" t="s">
        <v>57</v>
      </c>
      <c r="M21" s="112"/>
      <c r="N21" s="112"/>
      <c r="O21" s="113" t="s">
        <v>139</v>
      </c>
      <c r="P21" s="114"/>
      <c r="Q21" s="91" t="s">
        <v>56</v>
      </c>
      <c r="R21" s="112"/>
      <c r="S21" s="112"/>
      <c r="T21" s="50" t="s">
        <v>139</v>
      </c>
      <c r="U21" s="48" t="s">
        <v>57</v>
      </c>
      <c r="V21" s="112"/>
      <c r="W21" s="112"/>
      <c r="X21" s="113" t="s">
        <v>139</v>
      </c>
      <c r="Y21" s="114"/>
      <c r="Z21" s="91" t="s">
        <v>56</v>
      </c>
      <c r="AA21" s="89"/>
      <c r="AB21" s="47" t="s">
        <v>72</v>
      </c>
      <c r="AC21" s="48" t="s">
        <v>57</v>
      </c>
      <c r="AD21" s="89"/>
      <c r="AE21" s="49" t="s">
        <v>72</v>
      </c>
    </row>
    <row r="22" spans="2:32" s="44" customFormat="1" ht="16.5" customHeight="1" thickTop="1">
      <c r="B22" s="115" t="s">
        <v>142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</row>
    <row r="23" spans="2:32" s="44" customFormat="1" ht="9.9" customHeight="1" thickBo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2:32" s="45" customFormat="1" ht="20.100000000000001" customHeight="1" thickTop="1" thickBot="1">
      <c r="B24" s="116" t="s">
        <v>143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8"/>
      <c r="AE24" s="119"/>
    </row>
    <row r="25" spans="2:32" s="45" customFormat="1" ht="16.8" customHeight="1" thickTop="1">
      <c r="B25" s="99">
        <v>45012</v>
      </c>
      <c r="C25" s="100"/>
      <c r="D25" s="100"/>
      <c r="E25" s="103">
        <f>B25</f>
        <v>45012</v>
      </c>
      <c r="F25" s="105" t="s">
        <v>136</v>
      </c>
      <c r="G25" s="106"/>
      <c r="H25" s="107" t="s">
        <v>179</v>
      </c>
      <c r="I25" s="107"/>
      <c r="J25" s="107"/>
      <c r="K25" s="107"/>
      <c r="L25" s="107"/>
      <c r="M25" s="107"/>
      <c r="N25" s="107"/>
      <c r="O25" s="107"/>
      <c r="P25" s="107"/>
      <c r="Q25" s="108" t="s">
        <v>180</v>
      </c>
      <c r="R25" s="107"/>
      <c r="S25" s="107"/>
      <c r="T25" s="107"/>
      <c r="U25" s="107"/>
      <c r="V25" s="107"/>
      <c r="W25" s="107"/>
      <c r="X25" s="107"/>
      <c r="Y25" s="109"/>
      <c r="Z25" s="122" t="s">
        <v>137</v>
      </c>
      <c r="AA25" s="122"/>
      <c r="AB25" s="122"/>
      <c r="AC25" s="122"/>
      <c r="AD25" s="122"/>
      <c r="AE25" s="124"/>
    </row>
    <row r="26" spans="2:32" s="45" customFormat="1" ht="27.9" customHeight="1" thickBot="1">
      <c r="B26" s="101"/>
      <c r="C26" s="102"/>
      <c r="D26" s="102"/>
      <c r="E26" s="104"/>
      <c r="F26" s="110" t="s">
        <v>138</v>
      </c>
      <c r="G26" s="111"/>
      <c r="H26" s="91" t="s">
        <v>56</v>
      </c>
      <c r="I26" s="234"/>
      <c r="J26" s="234"/>
      <c r="K26" s="50" t="s">
        <v>139</v>
      </c>
      <c r="L26" s="48" t="s">
        <v>57</v>
      </c>
      <c r="M26" s="234"/>
      <c r="N26" s="234"/>
      <c r="O26" s="232" t="s">
        <v>139</v>
      </c>
      <c r="P26" s="233"/>
      <c r="Q26" s="91" t="s">
        <v>56</v>
      </c>
      <c r="R26" s="234"/>
      <c r="S26" s="234"/>
      <c r="T26" s="50" t="s">
        <v>139</v>
      </c>
      <c r="U26" s="48" t="s">
        <v>57</v>
      </c>
      <c r="V26" s="234"/>
      <c r="W26" s="234"/>
      <c r="X26" s="232" t="s">
        <v>139</v>
      </c>
      <c r="Y26" s="233"/>
      <c r="Z26" s="91" t="s">
        <v>56</v>
      </c>
      <c r="AA26" s="89"/>
      <c r="AB26" s="47" t="s">
        <v>72</v>
      </c>
      <c r="AC26" s="48" t="s">
        <v>57</v>
      </c>
      <c r="AD26" s="89"/>
      <c r="AE26" s="49" t="s">
        <v>72</v>
      </c>
    </row>
    <row r="27" spans="2:32" s="45" customFormat="1" ht="19.8" customHeight="1" thickTop="1">
      <c r="B27" s="99">
        <v>45013</v>
      </c>
      <c r="C27" s="100"/>
      <c r="D27" s="100"/>
      <c r="E27" s="103">
        <f>B27</f>
        <v>45013</v>
      </c>
      <c r="F27" s="105" t="s">
        <v>136</v>
      </c>
      <c r="G27" s="106"/>
      <c r="H27" s="107" t="s">
        <v>179</v>
      </c>
      <c r="I27" s="107"/>
      <c r="J27" s="107"/>
      <c r="K27" s="107"/>
      <c r="L27" s="107"/>
      <c r="M27" s="107"/>
      <c r="N27" s="107"/>
      <c r="O27" s="107"/>
      <c r="P27" s="107"/>
      <c r="Q27" s="108" t="s">
        <v>180</v>
      </c>
      <c r="R27" s="107"/>
      <c r="S27" s="107"/>
      <c r="T27" s="107"/>
      <c r="U27" s="107"/>
      <c r="V27" s="107"/>
      <c r="W27" s="107"/>
      <c r="X27" s="107"/>
      <c r="Y27" s="109"/>
      <c r="Z27" s="107" t="s">
        <v>137</v>
      </c>
      <c r="AA27" s="107"/>
      <c r="AB27" s="107"/>
      <c r="AC27" s="107"/>
      <c r="AD27" s="107"/>
      <c r="AE27" s="109"/>
    </row>
    <row r="28" spans="2:32" s="45" customFormat="1" ht="27.9" customHeight="1" thickBot="1">
      <c r="B28" s="101"/>
      <c r="C28" s="102"/>
      <c r="D28" s="102"/>
      <c r="E28" s="104"/>
      <c r="F28" s="110" t="s">
        <v>138</v>
      </c>
      <c r="G28" s="111"/>
      <c r="H28" s="91" t="s">
        <v>56</v>
      </c>
      <c r="I28" s="112"/>
      <c r="J28" s="112"/>
      <c r="K28" s="50" t="s">
        <v>139</v>
      </c>
      <c r="L28" s="48" t="s">
        <v>57</v>
      </c>
      <c r="M28" s="112"/>
      <c r="N28" s="112"/>
      <c r="O28" s="113" t="s">
        <v>139</v>
      </c>
      <c r="P28" s="114"/>
      <c r="Q28" s="91" t="s">
        <v>56</v>
      </c>
      <c r="R28" s="112"/>
      <c r="S28" s="112"/>
      <c r="T28" s="50" t="s">
        <v>139</v>
      </c>
      <c r="U28" s="48" t="s">
        <v>57</v>
      </c>
      <c r="V28" s="112"/>
      <c r="W28" s="112"/>
      <c r="X28" s="113" t="s">
        <v>139</v>
      </c>
      <c r="Y28" s="114"/>
      <c r="Z28" s="91" t="s">
        <v>56</v>
      </c>
      <c r="AA28" s="89"/>
      <c r="AB28" s="47" t="s">
        <v>72</v>
      </c>
      <c r="AC28" s="48" t="s">
        <v>57</v>
      </c>
      <c r="AD28" s="89"/>
      <c r="AE28" s="49" t="s">
        <v>72</v>
      </c>
    </row>
    <row r="29" spans="2:32" s="38" customFormat="1" ht="14.25" customHeight="1" thickTop="1">
      <c r="B29" s="153" t="s">
        <v>142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pans="2:32" s="38" customFormat="1" ht="9.9" customHeight="1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2:32" s="57" customFormat="1" ht="20.100000000000001" customHeight="1" thickBot="1">
      <c r="B31" s="154" t="s">
        <v>171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</row>
    <row r="32" spans="2:32" s="58" customFormat="1" ht="20.100000000000001" customHeight="1" thickTop="1">
      <c r="B32" s="155"/>
      <c r="C32" s="156"/>
      <c r="D32" s="156"/>
      <c r="E32" s="157"/>
      <c r="F32" s="161" t="s">
        <v>73</v>
      </c>
      <c r="G32" s="162"/>
      <c r="H32" s="162"/>
      <c r="I32" s="163"/>
      <c r="J32" s="164" t="s">
        <v>170</v>
      </c>
      <c r="K32" s="164"/>
      <c r="L32" s="165"/>
      <c r="M32" s="165"/>
      <c r="N32" s="166" t="s">
        <v>74</v>
      </c>
      <c r="O32" s="166"/>
      <c r="P32" s="166"/>
      <c r="Q32" s="167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57"/>
    </row>
    <row r="33" spans="2:39" s="58" customFormat="1" ht="16.5" customHeight="1" thickBot="1">
      <c r="B33" s="158"/>
      <c r="C33" s="159"/>
      <c r="D33" s="159"/>
      <c r="E33" s="160"/>
      <c r="F33" s="169" t="s">
        <v>172</v>
      </c>
      <c r="G33" s="170"/>
      <c r="H33" s="170"/>
      <c r="I33" s="171"/>
      <c r="J33" s="172"/>
      <c r="K33" s="172"/>
      <c r="L33" s="169"/>
      <c r="M33" s="169"/>
      <c r="N33" s="172" t="s">
        <v>173</v>
      </c>
      <c r="O33" s="172"/>
      <c r="P33" s="172"/>
      <c r="Q33" s="173"/>
      <c r="R33" s="168" t="s">
        <v>185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59"/>
    </row>
    <row r="34" spans="2:39" s="38" customFormat="1" ht="20.25" customHeight="1" thickTop="1">
      <c r="B34" s="174">
        <v>45012</v>
      </c>
      <c r="C34" s="175"/>
      <c r="D34" s="175"/>
      <c r="E34" s="75">
        <f>B34</f>
        <v>45012</v>
      </c>
      <c r="F34" s="225"/>
      <c r="G34" s="226"/>
      <c r="H34" s="226"/>
      <c r="I34" s="227"/>
      <c r="J34" s="228"/>
      <c r="K34" s="228"/>
      <c r="L34" s="229"/>
      <c r="M34" s="228"/>
      <c r="N34" s="230"/>
      <c r="O34" s="230"/>
      <c r="P34" s="230"/>
      <c r="Q34" s="23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59"/>
      <c r="AH34" s="152"/>
      <c r="AI34" s="152"/>
      <c r="AJ34" s="152"/>
      <c r="AK34" s="152"/>
      <c r="AL34" s="152"/>
      <c r="AM34" s="152"/>
    </row>
    <row r="35" spans="2:39" s="38" customFormat="1" ht="20.25" customHeight="1">
      <c r="B35" s="174">
        <v>45013</v>
      </c>
      <c r="C35" s="175"/>
      <c r="D35" s="175"/>
      <c r="E35" s="75">
        <f t="shared" ref="E35" si="0">B35</f>
        <v>45013</v>
      </c>
      <c r="F35" s="213"/>
      <c r="G35" s="214"/>
      <c r="H35" s="214"/>
      <c r="I35" s="215"/>
      <c r="J35" s="216"/>
      <c r="K35" s="216"/>
      <c r="L35" s="217"/>
      <c r="M35" s="216"/>
      <c r="N35" s="218"/>
      <c r="O35" s="218"/>
      <c r="P35" s="218"/>
      <c r="Q35" s="219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59"/>
      <c r="AH35" s="63"/>
      <c r="AI35" s="63"/>
      <c r="AJ35" s="63"/>
      <c r="AK35" s="63"/>
      <c r="AL35" s="63"/>
      <c r="AM35" s="63"/>
    </row>
    <row r="36" spans="2:39" s="38" customFormat="1" ht="20.25" customHeight="1">
      <c r="B36" s="174">
        <v>45014</v>
      </c>
      <c r="C36" s="175"/>
      <c r="D36" s="175"/>
      <c r="E36" s="75">
        <f t="shared" ref="E36" si="1">B36</f>
        <v>45014</v>
      </c>
      <c r="F36" s="213"/>
      <c r="G36" s="214"/>
      <c r="H36" s="214"/>
      <c r="I36" s="215"/>
      <c r="J36" s="216"/>
      <c r="K36" s="216"/>
      <c r="L36" s="217"/>
      <c r="M36" s="216"/>
      <c r="N36" s="216"/>
      <c r="O36" s="216"/>
      <c r="P36" s="217"/>
      <c r="Q36" s="216"/>
      <c r="R36" s="60"/>
      <c r="T36" s="211"/>
      <c r="U36" s="211"/>
      <c r="V36" s="211"/>
      <c r="W36" s="211"/>
      <c r="X36" s="211"/>
      <c r="Y36" s="211"/>
      <c r="Z36" s="211"/>
      <c r="AA36" s="211"/>
      <c r="AB36" s="211"/>
      <c r="AC36" s="212"/>
      <c r="AD36" s="212"/>
      <c r="AE36" s="212"/>
    </row>
    <row r="37" spans="2:39" s="38" customFormat="1" ht="20.25" customHeight="1">
      <c r="B37" s="181"/>
      <c r="C37" s="181"/>
      <c r="D37" s="181"/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60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H37" s="62"/>
      <c r="AI37" s="63"/>
      <c r="AJ37" s="63"/>
      <c r="AK37" s="63"/>
      <c r="AL37" s="63"/>
      <c r="AM37" s="63"/>
    </row>
    <row r="38" spans="2:39" s="38" customFormat="1" ht="9.9" customHeight="1" thickBot="1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  <c r="AH38" s="176"/>
      <c r="AI38" s="152"/>
      <c r="AJ38" s="152"/>
      <c r="AK38" s="152"/>
      <c r="AL38" s="152"/>
      <c r="AM38" s="152"/>
    </row>
    <row r="39" spans="2:39" s="38" customFormat="1" ht="24.9" customHeight="1" thickTop="1" thickBot="1">
      <c r="B39" s="177" t="s">
        <v>144</v>
      </c>
      <c r="C39" s="178"/>
      <c r="D39" s="178"/>
      <c r="E39" s="178"/>
      <c r="F39" s="178"/>
      <c r="G39" s="179"/>
      <c r="H39" s="92" t="s">
        <v>167</v>
      </c>
      <c r="I39" s="93"/>
      <c r="J39" s="93" t="s">
        <v>168</v>
      </c>
      <c r="K39" s="94"/>
      <c r="L39" s="61" t="s">
        <v>169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G39" s="95" t="b">
        <v>0</v>
      </c>
      <c r="AH39" s="96" t="b">
        <v>0</v>
      </c>
    </row>
    <row r="40" spans="2:39" s="38" customFormat="1" ht="9.9" customHeight="1" thickTop="1">
      <c r="B40" s="66"/>
      <c r="C40" s="66"/>
      <c r="D40" s="66"/>
      <c r="E40" s="66"/>
      <c r="F40" s="66"/>
      <c r="G40" s="66"/>
      <c r="H40" s="66"/>
      <c r="I40" s="66"/>
      <c r="J40" s="66"/>
      <c r="K40" s="64"/>
      <c r="L40" s="64"/>
      <c r="M40" s="64"/>
      <c r="N40" s="64"/>
      <c r="O40" s="64"/>
      <c r="P40" s="64"/>
      <c r="Q40" s="64"/>
      <c r="R40" s="64"/>
      <c r="S40" s="65"/>
    </row>
    <row r="41" spans="2:39" s="38" customFormat="1" ht="20.100000000000001" customHeight="1" thickBot="1">
      <c r="B41" s="180" t="s">
        <v>145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</row>
    <row r="42" spans="2:39" s="38" customFormat="1" ht="24.9" customHeight="1" thickTop="1" thickBot="1">
      <c r="B42" s="201" t="s">
        <v>146</v>
      </c>
      <c r="C42" s="202"/>
      <c r="D42" s="202"/>
      <c r="E42" s="203"/>
      <c r="F42" s="188"/>
      <c r="G42" s="189"/>
      <c r="H42" s="190" t="s">
        <v>147</v>
      </c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67"/>
      <c r="V42" s="177" t="s">
        <v>148</v>
      </c>
      <c r="W42" s="178"/>
      <c r="X42" s="178"/>
      <c r="Y42" s="178"/>
      <c r="Z42" s="178"/>
      <c r="AA42" s="178"/>
      <c r="AB42" s="178"/>
      <c r="AC42" s="178"/>
      <c r="AD42" s="179"/>
      <c r="AE42" s="204"/>
    </row>
    <row r="43" spans="2:39" s="38" customFormat="1" ht="24.9" customHeight="1" thickTop="1" thickBot="1">
      <c r="B43" s="205" t="s">
        <v>149</v>
      </c>
      <c r="C43" s="206"/>
      <c r="D43" s="206"/>
      <c r="E43" s="207"/>
      <c r="F43" s="188"/>
      <c r="G43" s="189"/>
      <c r="H43" s="190" t="s">
        <v>150</v>
      </c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67"/>
      <c r="V43" s="208"/>
      <c r="W43" s="209"/>
      <c r="X43" s="209"/>
      <c r="Y43" s="209"/>
      <c r="Z43" s="209"/>
      <c r="AA43" s="209"/>
      <c r="AB43" s="209"/>
      <c r="AC43" s="209"/>
      <c r="AD43" s="209"/>
      <c r="AE43" s="210"/>
    </row>
    <row r="44" spans="2:39" s="38" customFormat="1" ht="24.9" customHeight="1" thickTop="1" thickBot="1">
      <c r="B44" s="185" t="s">
        <v>151</v>
      </c>
      <c r="C44" s="186"/>
      <c r="D44" s="186"/>
      <c r="E44" s="187"/>
      <c r="F44" s="188"/>
      <c r="G44" s="189"/>
      <c r="H44" s="190" t="s">
        <v>150</v>
      </c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67"/>
      <c r="V44" s="68"/>
      <c r="W44" s="68"/>
      <c r="X44" s="68"/>
      <c r="Y44" s="68"/>
      <c r="Z44" s="68"/>
      <c r="AA44" s="68"/>
      <c r="AB44" s="68"/>
      <c r="AC44" s="68"/>
      <c r="AD44" s="68"/>
      <c r="AE44" s="68"/>
    </row>
    <row r="45" spans="2:39" s="38" customFormat="1" ht="9.9" customHeight="1" thickTop="1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</row>
    <row r="46" spans="2:39" s="38" customFormat="1" ht="20.100000000000001" customHeight="1" thickBot="1">
      <c r="B46" s="180" t="s">
        <v>152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</row>
    <row r="47" spans="2:39" s="38" customFormat="1" ht="20.100000000000001" customHeight="1" thickTop="1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4"/>
    </row>
    <row r="48" spans="2:39" s="38" customFormat="1" ht="20.100000000000001" customHeight="1"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7"/>
    </row>
    <row r="49" spans="2:31" s="38" customFormat="1" ht="20.100000000000001" customHeight="1" thickBot="1">
      <c r="B49" s="198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200"/>
    </row>
    <row r="50" spans="2:31" s="38" customFormat="1" ht="9.9" customHeight="1" thickTop="1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</row>
    <row r="51" spans="2:31" s="38" customFormat="1" ht="20.100000000000001" customHeight="1">
      <c r="B51" s="180" t="s">
        <v>153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</row>
    <row r="52" spans="2:31" s="70" customFormat="1" ht="20.100000000000001" customHeight="1">
      <c r="B52" s="649" t="s">
        <v>154</v>
      </c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</row>
    <row r="53" spans="2:31" s="70" customFormat="1" ht="20.100000000000001" customHeight="1">
      <c r="B53" s="650" t="s">
        <v>155</v>
      </c>
      <c r="C53" s="650"/>
      <c r="D53" s="650"/>
      <c r="E53" s="650"/>
      <c r="F53" s="650"/>
      <c r="G53" s="650"/>
      <c r="H53" s="650"/>
      <c r="I53" s="650"/>
      <c r="J53" s="650"/>
      <c r="K53" s="650"/>
      <c r="L53" s="650"/>
      <c r="M53" s="650"/>
      <c r="N53" s="650"/>
      <c r="O53" s="650"/>
      <c r="P53" s="650"/>
      <c r="Q53" s="650"/>
      <c r="R53" s="650"/>
      <c r="S53" s="650"/>
      <c r="T53" s="650"/>
      <c r="U53" s="650"/>
      <c r="V53" s="650"/>
      <c r="W53" s="650"/>
      <c r="X53" s="650"/>
      <c r="Y53" s="650"/>
      <c r="Z53" s="650"/>
      <c r="AA53" s="650"/>
      <c r="AB53" s="650"/>
      <c r="AC53" s="650"/>
      <c r="AD53" s="650"/>
      <c r="AE53" s="650"/>
    </row>
    <row r="54" spans="2:31" s="70" customFormat="1" ht="20.100000000000001" customHeight="1">
      <c r="B54" s="651" t="s">
        <v>186</v>
      </c>
      <c r="C54" s="651"/>
      <c r="D54" s="651"/>
      <c r="E54" s="651"/>
      <c r="F54" s="651"/>
      <c r="G54" s="651"/>
      <c r="H54" s="651"/>
      <c r="I54" s="651"/>
      <c r="J54" s="651"/>
      <c r="K54" s="651"/>
      <c r="L54" s="651"/>
      <c r="M54" s="651"/>
      <c r="N54" s="651"/>
      <c r="O54" s="651"/>
      <c r="P54" s="651"/>
      <c r="Q54" s="651"/>
      <c r="R54" s="651"/>
      <c r="S54" s="651"/>
      <c r="T54" s="651"/>
      <c r="U54" s="651"/>
      <c r="V54" s="651"/>
      <c r="W54" s="651"/>
      <c r="X54" s="651"/>
      <c r="Y54" s="651"/>
      <c r="Z54" s="651"/>
      <c r="AA54" s="651"/>
      <c r="AB54" s="651"/>
      <c r="AC54" s="651"/>
      <c r="AD54" s="651"/>
      <c r="AE54" s="651"/>
    </row>
    <row r="55" spans="2:31" ht="20.100000000000001" customHeight="1">
      <c r="B55" s="651" t="s">
        <v>156</v>
      </c>
      <c r="C55" s="651"/>
      <c r="D55" s="651"/>
      <c r="E55" s="651"/>
      <c r="F55" s="651"/>
      <c r="G55" s="651"/>
      <c r="H55" s="651"/>
      <c r="I55" s="651"/>
      <c r="J55" s="651"/>
      <c r="K55" s="651"/>
      <c r="L55" s="651"/>
      <c r="M55" s="651"/>
      <c r="N55" s="651"/>
      <c r="O55" s="651"/>
      <c r="P55" s="651"/>
      <c r="Q55" s="651"/>
      <c r="R55" s="651"/>
      <c r="S55" s="651"/>
      <c r="T55" s="651"/>
      <c r="U55" s="651"/>
      <c r="V55" s="651"/>
      <c r="W55" s="651"/>
      <c r="X55" s="651"/>
      <c r="Y55" s="651"/>
      <c r="Z55" s="651"/>
      <c r="AA55" s="651"/>
      <c r="AB55" s="651"/>
      <c r="AC55" s="651"/>
      <c r="AD55" s="651"/>
      <c r="AE55" s="651"/>
    </row>
    <row r="56" spans="2:31" ht="3" customHeight="1"/>
  </sheetData>
  <mergeCells count="153">
    <mergeCell ref="N35:Q35"/>
    <mergeCell ref="Q4:T4"/>
    <mergeCell ref="O4:P4"/>
    <mergeCell ref="B52:AE52"/>
    <mergeCell ref="B53:AE53"/>
    <mergeCell ref="B54:AE54"/>
    <mergeCell ref="F36:I36"/>
    <mergeCell ref="J36:M36"/>
    <mergeCell ref="N36:Q36"/>
    <mergeCell ref="T36:V36"/>
    <mergeCell ref="W36:Y36"/>
    <mergeCell ref="R33:AE33"/>
    <mergeCell ref="F34:I34"/>
    <mergeCell ref="J34:M34"/>
    <mergeCell ref="N34:Q34"/>
    <mergeCell ref="Z25:AE25"/>
    <mergeCell ref="O26:P26"/>
    <mergeCell ref="R26:S26"/>
    <mergeCell ref="V26:W26"/>
    <mergeCell ref="X26:Y26"/>
    <mergeCell ref="M19:N19"/>
    <mergeCell ref="F26:G26"/>
    <mergeCell ref="I26:J26"/>
    <mergeCell ref="M26:N26"/>
    <mergeCell ref="B55:AE55"/>
    <mergeCell ref="F6:K6"/>
    <mergeCell ref="B44:E44"/>
    <mergeCell ref="F44:G44"/>
    <mergeCell ref="H44:T44"/>
    <mergeCell ref="B46:AE46"/>
    <mergeCell ref="B47:AE49"/>
    <mergeCell ref="B51:M51"/>
    <mergeCell ref="B42:E42"/>
    <mergeCell ref="F42:G42"/>
    <mergeCell ref="H42:T42"/>
    <mergeCell ref="V42:AE42"/>
    <mergeCell ref="B43:E43"/>
    <mergeCell ref="F43:G43"/>
    <mergeCell ref="H43:T43"/>
    <mergeCell ref="V43:AE43"/>
    <mergeCell ref="Z37:AB37"/>
    <mergeCell ref="AC37:AE37"/>
    <mergeCell ref="Z36:AB36"/>
    <mergeCell ref="AC36:AE36"/>
    <mergeCell ref="B36:D36"/>
    <mergeCell ref="B35:D35"/>
    <mergeCell ref="F35:I35"/>
    <mergeCell ref="J35:M35"/>
    <mergeCell ref="AH38:AM38"/>
    <mergeCell ref="B39:G39"/>
    <mergeCell ref="B41:AE41"/>
    <mergeCell ref="B37:E37"/>
    <mergeCell ref="F37:I37"/>
    <mergeCell ref="J37:M37"/>
    <mergeCell ref="N37:Q37"/>
    <mergeCell ref="T37:V37"/>
    <mergeCell ref="W37:Y37"/>
    <mergeCell ref="AH34:AM34"/>
    <mergeCell ref="B29:AE29"/>
    <mergeCell ref="B31:AE31"/>
    <mergeCell ref="B32:E33"/>
    <mergeCell ref="F32:I32"/>
    <mergeCell ref="J32:M32"/>
    <mergeCell ref="N32:Q32"/>
    <mergeCell ref="R32:AE32"/>
    <mergeCell ref="F33:I33"/>
    <mergeCell ref="J33:M33"/>
    <mergeCell ref="N33:Q33"/>
    <mergeCell ref="B34:D34"/>
    <mergeCell ref="B22:AE22"/>
    <mergeCell ref="B24:AE24"/>
    <mergeCell ref="F25:G25"/>
    <mergeCell ref="H25:P25"/>
    <mergeCell ref="Q25:Y25"/>
    <mergeCell ref="B20:D21"/>
    <mergeCell ref="E20:E21"/>
    <mergeCell ref="F20:G20"/>
    <mergeCell ref="H20:P20"/>
    <mergeCell ref="Q20:Y20"/>
    <mergeCell ref="Z20:AE20"/>
    <mergeCell ref="F21:G21"/>
    <mergeCell ref="I21:J21"/>
    <mergeCell ref="M21:N21"/>
    <mergeCell ref="O21:P21"/>
    <mergeCell ref="R21:S21"/>
    <mergeCell ref="V21:W21"/>
    <mergeCell ref="X21:Y21"/>
    <mergeCell ref="F11:G11"/>
    <mergeCell ref="H11:M11"/>
    <mergeCell ref="N11:S11"/>
    <mergeCell ref="T11:Y11"/>
    <mergeCell ref="Z11:AE11"/>
    <mergeCell ref="F12:G12"/>
    <mergeCell ref="B11:D12"/>
    <mergeCell ref="E11:E12"/>
    <mergeCell ref="B13:D14"/>
    <mergeCell ref="E13:E14"/>
    <mergeCell ref="F13:G13"/>
    <mergeCell ref="H13:M13"/>
    <mergeCell ref="N13:S13"/>
    <mergeCell ref="Z13:AE13"/>
    <mergeCell ref="F14:G14"/>
    <mergeCell ref="B4:E4"/>
    <mergeCell ref="B25:D26"/>
    <mergeCell ref="E25:E26"/>
    <mergeCell ref="B6:D6"/>
    <mergeCell ref="B1:AE1"/>
    <mergeCell ref="B2:AE2"/>
    <mergeCell ref="B5:D5"/>
    <mergeCell ref="E5:K5"/>
    <mergeCell ref="L5:N5"/>
    <mergeCell ref="O5:U5"/>
    <mergeCell ref="V5:X5"/>
    <mergeCell ref="Y5:AE5"/>
    <mergeCell ref="F4:G4"/>
    <mergeCell ref="L6:N6"/>
    <mergeCell ref="O6:AE6"/>
    <mergeCell ref="B7:D7"/>
    <mergeCell ref="E7:K7"/>
    <mergeCell ref="L7:N7"/>
    <mergeCell ref="O7:U7"/>
    <mergeCell ref="V7:X7"/>
    <mergeCell ref="T13:Y13"/>
    <mergeCell ref="Y7:AE7"/>
    <mergeCell ref="B9:AB9"/>
    <mergeCell ref="B10:AE10"/>
    <mergeCell ref="B15:AE15"/>
    <mergeCell ref="B17:AE17"/>
    <mergeCell ref="F18:G18"/>
    <mergeCell ref="H18:P18"/>
    <mergeCell ref="Q18:Y18"/>
    <mergeCell ref="Z18:AE18"/>
    <mergeCell ref="F19:G19"/>
    <mergeCell ref="I19:J19"/>
    <mergeCell ref="B18:D19"/>
    <mergeCell ref="E18:E19"/>
    <mergeCell ref="O19:P19"/>
    <mergeCell ref="R19:S19"/>
    <mergeCell ref="V19:W19"/>
    <mergeCell ref="X19:Y19"/>
    <mergeCell ref="B27:D28"/>
    <mergeCell ref="E27:E28"/>
    <mergeCell ref="F27:G27"/>
    <mergeCell ref="H27:P27"/>
    <mergeCell ref="Q27:Y27"/>
    <mergeCell ref="Z27:AE27"/>
    <mergeCell ref="F28:G28"/>
    <mergeCell ref="I28:J28"/>
    <mergeCell ref="M28:N28"/>
    <mergeCell ref="O28:P28"/>
    <mergeCell ref="R28:S28"/>
    <mergeCell ref="V28:W28"/>
    <mergeCell ref="X28:Y28"/>
  </mergeCells>
  <phoneticPr fontId="10"/>
  <printOptions horizontalCentered="1" verticalCentered="1"/>
  <pageMargins left="3.937007874015748E-2" right="0" top="0" bottom="0" header="0" footer="0"/>
  <pageSetup paperSize="9" scale="80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266700</xdr:colOff>
                    <xdr:row>38</xdr:row>
                    <xdr:rowOff>45720</xdr:rowOff>
                  </from>
                  <to>
                    <xdr:col>8</xdr:col>
                    <xdr:colOff>228600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45720</xdr:rowOff>
                  </from>
                  <to>
                    <xdr:col>10</xdr:col>
                    <xdr:colOff>228600</xdr:colOff>
                    <xdr:row>38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92"/>
  <sheetViews>
    <sheetView view="pageBreakPreview" zoomScale="63" zoomScaleNormal="100" zoomScaleSheetLayoutView="63" workbookViewId="0">
      <selection activeCell="L7" sqref="L7:O8"/>
    </sheetView>
  </sheetViews>
  <sheetFormatPr defaultRowHeight="13.2"/>
  <cols>
    <col min="1" max="3" width="2" customWidth="1"/>
    <col min="4" max="24" width="2.88671875" customWidth="1"/>
    <col min="25" max="25" width="3.21875" customWidth="1"/>
    <col min="26" max="46" width="2.88671875" customWidth="1"/>
    <col min="47" max="48" width="2.109375" customWidth="1"/>
    <col min="49" max="49" width="9.21875" customWidth="1"/>
    <col min="50" max="50" width="6.109375" customWidth="1"/>
    <col min="51" max="51" width="6.33203125" customWidth="1"/>
    <col min="52" max="52" width="7.77734375" customWidth="1"/>
    <col min="53" max="54" width="7.33203125" customWidth="1"/>
    <col min="55" max="55" width="8.44140625" customWidth="1"/>
    <col min="56" max="61" width="9.88671875" customWidth="1"/>
    <col min="62" max="216" width="2.88671875" customWidth="1"/>
  </cols>
  <sheetData>
    <row r="1" spans="4:51" s="1" customFormat="1" ht="22.05" customHeight="1">
      <c r="D1" s="345" t="str">
        <f>宿泊申込書!B1</f>
        <v xml:space="preserve">サニックスKids国際新体操選手権2023 </v>
      </c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</row>
    <row r="2" spans="4:51" s="1" customFormat="1" ht="22.05" customHeight="1"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4:51" s="1" customFormat="1" ht="22.05" customHeight="1" thickBot="1"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8"/>
      <c r="AG3" s="348"/>
      <c r="AH3" s="348"/>
      <c r="AI3" s="348"/>
      <c r="AJ3" s="349" t="s">
        <v>3</v>
      </c>
      <c r="AK3" s="349"/>
      <c r="AL3" s="349"/>
      <c r="AM3" s="349"/>
      <c r="AN3" s="349"/>
      <c r="AO3" s="350">
        <v>2021</v>
      </c>
      <c r="AP3" s="350"/>
      <c r="AQ3" s="350"/>
      <c r="AR3" s="350"/>
      <c r="AS3" s="351">
        <f ca="1">TODAY()</f>
        <v>44964</v>
      </c>
      <c r="AT3" s="351"/>
      <c r="AU3" s="351"/>
      <c r="AV3" s="351"/>
      <c r="AW3" s="25"/>
      <c r="AX3" s="2"/>
      <c r="AY3" s="2"/>
    </row>
    <row r="4" spans="4:51" s="1" customFormat="1" ht="23.1" customHeight="1">
      <c r="D4" s="386" t="s">
        <v>4</v>
      </c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8"/>
      <c r="S4" s="389" t="s">
        <v>5</v>
      </c>
      <c r="T4" s="390"/>
      <c r="U4" s="390"/>
      <c r="V4" s="391"/>
      <c r="W4" s="392" t="s">
        <v>6</v>
      </c>
      <c r="X4" s="392"/>
      <c r="Y4" s="392"/>
      <c r="Z4" s="392"/>
      <c r="AA4" s="392"/>
      <c r="AB4" s="392"/>
      <c r="AC4" s="393"/>
      <c r="AD4" s="377" t="s">
        <v>7</v>
      </c>
      <c r="AE4" s="377"/>
      <c r="AF4" s="377"/>
      <c r="AG4" s="377"/>
      <c r="AH4" s="394"/>
      <c r="AI4" s="395" t="s">
        <v>8</v>
      </c>
      <c r="AJ4" s="377"/>
      <c r="AK4" s="377"/>
      <c r="AL4" s="377"/>
      <c r="AM4" s="377"/>
      <c r="AN4" s="395" t="s">
        <v>9</v>
      </c>
      <c r="AO4" s="377"/>
      <c r="AP4" s="377"/>
      <c r="AQ4" s="377"/>
      <c r="AR4" s="394"/>
      <c r="AS4" s="377" t="s">
        <v>10</v>
      </c>
      <c r="AT4" s="377"/>
      <c r="AU4" s="377"/>
      <c r="AV4" s="378"/>
      <c r="AW4" s="18"/>
      <c r="AX4" s="3"/>
      <c r="AY4" s="3"/>
    </row>
    <row r="5" spans="4:51" s="1" customFormat="1" ht="23.1" customHeight="1">
      <c r="D5" s="312" t="s">
        <v>11</v>
      </c>
      <c r="E5" s="254"/>
      <c r="F5" s="254"/>
      <c r="G5" s="379"/>
      <c r="H5" s="402"/>
      <c r="I5" s="254"/>
      <c r="J5" s="254"/>
      <c r="K5" s="254"/>
      <c r="L5" s="254"/>
      <c r="M5" s="254"/>
      <c r="N5" s="254"/>
      <c r="O5" s="254"/>
      <c r="P5" s="254"/>
      <c r="Q5" s="254"/>
      <c r="R5" s="255"/>
      <c r="S5" s="403" t="s">
        <v>12</v>
      </c>
      <c r="T5" s="298"/>
      <c r="U5" s="298"/>
      <c r="V5" s="299"/>
      <c r="W5" s="404" t="s">
        <v>13</v>
      </c>
      <c r="X5" s="404"/>
      <c r="Y5" s="404"/>
      <c r="Z5" s="404"/>
      <c r="AA5" s="404"/>
      <c r="AB5" s="404"/>
      <c r="AC5" s="405"/>
      <c r="AD5" s="406"/>
      <c r="AE5" s="407"/>
      <c r="AF5" s="407"/>
      <c r="AG5" s="407"/>
      <c r="AH5" s="408"/>
      <c r="AI5" s="380"/>
      <c r="AJ5" s="381"/>
      <c r="AK5" s="381"/>
      <c r="AL5" s="381"/>
      <c r="AM5" s="384" t="s">
        <v>14</v>
      </c>
      <c r="AN5" s="354"/>
      <c r="AO5" s="354"/>
      <c r="AP5" s="354"/>
      <c r="AQ5" s="354"/>
      <c r="AR5" s="384" t="s">
        <v>14</v>
      </c>
      <c r="AS5" s="354"/>
      <c r="AT5" s="354"/>
      <c r="AU5" s="354"/>
      <c r="AV5" s="355"/>
      <c r="AW5" s="2"/>
      <c r="AX5" s="3"/>
      <c r="AY5" s="3"/>
    </row>
    <row r="6" spans="4:51" s="1" customFormat="1" ht="23.1" customHeight="1" thickBot="1">
      <c r="D6" s="367" t="s">
        <v>15</v>
      </c>
      <c r="E6" s="368"/>
      <c r="F6" s="368"/>
      <c r="G6" s="369"/>
      <c r="H6" s="370"/>
      <c r="I6" s="368"/>
      <c r="J6" s="368"/>
      <c r="K6" s="368"/>
      <c r="L6" s="368"/>
      <c r="M6" s="368"/>
      <c r="N6" s="368"/>
      <c r="O6" s="368"/>
      <c r="P6" s="368"/>
      <c r="Q6" s="368"/>
      <c r="R6" s="371"/>
      <c r="S6" s="372" t="s">
        <v>16</v>
      </c>
      <c r="T6" s="373"/>
      <c r="U6" s="373"/>
      <c r="V6" s="374"/>
      <c r="W6" s="375" t="s">
        <v>17</v>
      </c>
      <c r="X6" s="375"/>
      <c r="Y6" s="375"/>
      <c r="Z6" s="375"/>
      <c r="AA6" s="375"/>
      <c r="AB6" s="375"/>
      <c r="AC6" s="376"/>
      <c r="AD6" s="409"/>
      <c r="AE6" s="349"/>
      <c r="AF6" s="349"/>
      <c r="AG6" s="349"/>
      <c r="AH6" s="410"/>
      <c r="AI6" s="382"/>
      <c r="AJ6" s="383"/>
      <c r="AK6" s="383"/>
      <c r="AL6" s="383"/>
      <c r="AM6" s="385"/>
      <c r="AN6" s="356"/>
      <c r="AO6" s="356"/>
      <c r="AP6" s="356"/>
      <c r="AQ6" s="356"/>
      <c r="AR6" s="385"/>
      <c r="AS6" s="356"/>
      <c r="AT6" s="356"/>
      <c r="AU6" s="356"/>
      <c r="AV6" s="357"/>
      <c r="AW6" s="2"/>
      <c r="AX6" s="3"/>
      <c r="AY6" s="3"/>
    </row>
    <row r="7" spans="4:51" s="1" customFormat="1" ht="23.1" customHeight="1">
      <c r="D7" s="268" t="s">
        <v>18</v>
      </c>
      <c r="E7" s="269"/>
      <c r="F7" s="269"/>
      <c r="G7" s="455"/>
      <c r="H7" s="456">
        <v>2023</v>
      </c>
      <c r="I7" s="457"/>
      <c r="J7" s="457"/>
      <c r="K7" s="358" t="s">
        <v>75</v>
      </c>
      <c r="L7" s="400" t="str">
        <f>宿泊申込書!M4</f>
        <v/>
      </c>
      <c r="M7" s="400"/>
      <c r="N7" s="400"/>
      <c r="O7" s="400"/>
      <c r="P7" s="396" t="s">
        <v>76</v>
      </c>
      <c r="Q7" s="398" t="str">
        <f>L7</f>
        <v/>
      </c>
      <c r="R7" s="352" t="s">
        <v>77</v>
      </c>
      <c r="S7" s="396" t="s">
        <v>78</v>
      </c>
      <c r="T7" s="400" t="str">
        <f>宿泊申込書!Y4</f>
        <v/>
      </c>
      <c r="U7" s="400"/>
      <c r="V7" s="400"/>
      <c r="W7" s="400"/>
      <c r="X7" s="358" t="s">
        <v>76</v>
      </c>
      <c r="Y7" s="365" t="str">
        <f>T7</f>
        <v/>
      </c>
      <c r="Z7" s="358" t="s">
        <v>77</v>
      </c>
      <c r="AA7" s="358" t="str">
        <f>IFERROR(T7-L7,"")</f>
        <v/>
      </c>
      <c r="AB7" s="358"/>
      <c r="AC7" s="358" t="s">
        <v>79</v>
      </c>
      <c r="AD7" s="359"/>
      <c r="AE7" s="362" t="s">
        <v>19</v>
      </c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3"/>
      <c r="AW7" s="26"/>
      <c r="AX7" s="3"/>
      <c r="AY7" s="3"/>
    </row>
    <row r="8" spans="4:51" s="1" customFormat="1" ht="23.1" customHeight="1">
      <c r="D8" s="333"/>
      <c r="E8" s="334"/>
      <c r="F8" s="334"/>
      <c r="G8" s="335"/>
      <c r="H8" s="458"/>
      <c r="I8" s="459"/>
      <c r="J8" s="459"/>
      <c r="K8" s="364"/>
      <c r="L8" s="401"/>
      <c r="M8" s="401"/>
      <c r="N8" s="401"/>
      <c r="O8" s="401"/>
      <c r="P8" s="397"/>
      <c r="Q8" s="399"/>
      <c r="R8" s="353"/>
      <c r="S8" s="397"/>
      <c r="T8" s="401"/>
      <c r="U8" s="401"/>
      <c r="V8" s="401"/>
      <c r="W8" s="401"/>
      <c r="X8" s="364"/>
      <c r="Y8" s="366"/>
      <c r="Z8" s="364"/>
      <c r="AA8" s="364"/>
      <c r="AB8" s="364"/>
      <c r="AC8" s="360"/>
      <c r="AD8" s="361"/>
      <c r="AE8" s="411" t="s">
        <v>20</v>
      </c>
      <c r="AF8" s="412"/>
      <c r="AG8" s="297" t="s">
        <v>21</v>
      </c>
      <c r="AH8" s="336"/>
      <c r="AI8" s="415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7"/>
      <c r="AW8" s="2"/>
      <c r="AX8" s="3"/>
      <c r="AY8" s="3"/>
    </row>
    <row r="9" spans="4:51" s="1" customFormat="1" ht="23.1" customHeight="1">
      <c r="D9" s="330" t="s">
        <v>22</v>
      </c>
      <c r="E9" s="331"/>
      <c r="F9" s="331"/>
      <c r="G9" s="332"/>
      <c r="H9" s="421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3"/>
      <c r="AE9" s="413"/>
      <c r="AF9" s="414"/>
      <c r="AG9" s="243" t="s">
        <v>23</v>
      </c>
      <c r="AH9" s="244"/>
      <c r="AI9" s="424"/>
      <c r="AJ9" s="425"/>
      <c r="AK9" s="425"/>
      <c r="AL9" s="425"/>
      <c r="AM9" s="425"/>
      <c r="AN9" s="425"/>
      <c r="AO9" s="425"/>
      <c r="AP9" s="426"/>
      <c r="AQ9" s="426"/>
      <c r="AR9" s="426"/>
      <c r="AS9" s="426"/>
      <c r="AT9" s="426"/>
      <c r="AU9" s="426"/>
      <c r="AV9" s="427"/>
      <c r="AW9" s="27"/>
      <c r="AX9" s="3"/>
      <c r="AY9" s="3"/>
    </row>
    <row r="10" spans="4:51" s="1" customFormat="1" ht="23.1" customHeight="1">
      <c r="D10" s="418"/>
      <c r="E10" s="419"/>
      <c r="F10" s="419"/>
      <c r="G10" s="420"/>
      <c r="H10" s="428" t="str">
        <f>IF(宿泊申込書!E5="","",宿泊申込書!E5)</f>
        <v/>
      </c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32" t="s">
        <v>24</v>
      </c>
      <c r="AB10" s="432"/>
      <c r="AC10" s="432"/>
      <c r="AD10" s="433"/>
      <c r="AE10" s="411" t="s">
        <v>25</v>
      </c>
      <c r="AF10" s="412"/>
      <c r="AG10" s="297" t="s">
        <v>26</v>
      </c>
      <c r="AH10" s="33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438"/>
      <c r="AW10" s="20"/>
      <c r="AX10" s="3"/>
      <c r="AY10" s="3"/>
    </row>
    <row r="11" spans="4:51" s="1" customFormat="1" ht="23.1" customHeight="1">
      <c r="D11" s="333"/>
      <c r="E11" s="334"/>
      <c r="F11" s="334"/>
      <c r="G11" s="335"/>
      <c r="H11" s="430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4"/>
      <c r="AB11" s="434"/>
      <c r="AC11" s="434"/>
      <c r="AD11" s="435"/>
      <c r="AE11" s="436"/>
      <c r="AF11" s="437"/>
      <c r="AG11" s="314" t="s">
        <v>27</v>
      </c>
      <c r="AH11" s="439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1"/>
      <c r="AW11" s="20"/>
      <c r="AX11" s="3"/>
      <c r="AY11" s="3"/>
    </row>
    <row r="12" spans="4:51" s="1" customFormat="1" ht="23.1" customHeight="1">
      <c r="D12" s="330" t="s">
        <v>0</v>
      </c>
      <c r="E12" s="331"/>
      <c r="F12" s="331"/>
      <c r="G12" s="332"/>
      <c r="H12" s="442" t="s">
        <v>28</v>
      </c>
      <c r="I12" s="443"/>
      <c r="J12" s="444" t="str">
        <f>IF(宿泊申込書!F6="","",宿泊申込書!F6)</f>
        <v/>
      </c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5"/>
      <c r="AE12" s="413"/>
      <c r="AF12" s="414"/>
      <c r="AG12" s="243" t="s">
        <v>29</v>
      </c>
      <c r="AH12" s="244"/>
      <c r="AI12" s="238"/>
      <c r="AJ12" s="238"/>
      <c r="AK12" s="238"/>
      <c r="AL12" s="238"/>
      <c r="AM12" s="238"/>
      <c r="AN12" s="454"/>
      <c r="AO12" s="248" t="s">
        <v>30</v>
      </c>
      <c r="AP12" s="244"/>
      <c r="AQ12" s="239"/>
      <c r="AR12" s="238"/>
      <c r="AS12" s="238"/>
      <c r="AT12" s="238"/>
      <c r="AU12" s="238"/>
      <c r="AV12" s="337"/>
      <c r="AW12" s="20"/>
      <c r="AX12" s="3"/>
      <c r="AY12" s="3"/>
    </row>
    <row r="13" spans="4:51" s="1" customFormat="1" ht="23.1" customHeight="1">
      <c r="D13" s="333"/>
      <c r="E13" s="334"/>
      <c r="F13" s="334"/>
      <c r="G13" s="335"/>
      <c r="H13" s="446" t="str">
        <f>IF(宿泊申込書!O6="","",宿泊申込書!O6)</f>
        <v/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8"/>
      <c r="AE13" s="289" t="s">
        <v>31</v>
      </c>
      <c r="AF13" s="290"/>
      <c r="AG13" s="449"/>
      <c r="AH13" s="450"/>
      <c r="AI13" s="451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3"/>
      <c r="AW13" s="28"/>
      <c r="AX13" s="3"/>
      <c r="AY13" s="3"/>
    </row>
    <row r="14" spans="4:51" s="1" customFormat="1" ht="23.1" customHeight="1">
      <c r="D14" s="330" t="s">
        <v>32</v>
      </c>
      <c r="E14" s="331"/>
      <c r="F14" s="331"/>
      <c r="G14" s="332"/>
      <c r="H14" s="297" t="s">
        <v>33</v>
      </c>
      <c r="I14" s="336"/>
      <c r="J14" s="275" t="str">
        <f>IF(宿泊申込書!E7="","",宿泊申込書!E7)</f>
        <v/>
      </c>
      <c r="K14" s="276"/>
      <c r="L14" s="276"/>
      <c r="M14" s="276"/>
      <c r="N14" s="276"/>
      <c r="O14" s="276"/>
      <c r="P14" s="276"/>
      <c r="Q14" s="276"/>
      <c r="R14" s="341"/>
      <c r="S14" s="342" t="s">
        <v>34</v>
      </c>
      <c r="T14" s="336"/>
      <c r="U14" s="343" t="str">
        <f>IF(宿泊申込書!O7="","",宿泊申込書!O7)</f>
        <v/>
      </c>
      <c r="V14" s="343"/>
      <c r="W14" s="343"/>
      <c r="X14" s="343"/>
      <c r="Y14" s="343"/>
      <c r="Z14" s="343"/>
      <c r="AA14" s="343"/>
      <c r="AB14" s="343"/>
      <c r="AC14" s="343"/>
      <c r="AD14" s="344"/>
      <c r="AE14" s="295"/>
      <c r="AF14" s="296"/>
      <c r="AG14" s="340" t="s">
        <v>35</v>
      </c>
      <c r="AH14" s="244"/>
      <c r="AI14" s="248" t="s">
        <v>14</v>
      </c>
      <c r="AJ14" s="340"/>
      <c r="AK14" s="340"/>
      <c r="AL14" s="340"/>
      <c r="AM14" s="340"/>
      <c r="AN14" s="244"/>
      <c r="AO14" s="248" t="s">
        <v>36</v>
      </c>
      <c r="AP14" s="244"/>
      <c r="AQ14" s="320" t="s">
        <v>37</v>
      </c>
      <c r="AR14" s="321"/>
      <c r="AS14" s="321"/>
      <c r="AT14" s="321"/>
      <c r="AU14" s="321"/>
      <c r="AV14" s="322"/>
      <c r="AW14" s="29"/>
      <c r="AX14" s="3"/>
      <c r="AY14" s="3"/>
    </row>
    <row r="15" spans="4:51" s="1" customFormat="1" ht="23.1" customHeight="1">
      <c r="D15" s="333"/>
      <c r="E15" s="334"/>
      <c r="F15" s="334"/>
      <c r="G15" s="335"/>
      <c r="H15" s="243" t="s">
        <v>38</v>
      </c>
      <c r="I15" s="244"/>
      <c r="J15" s="239" t="str">
        <f>IF(宿泊申込書!Y7="","",宿泊申込書!Y7)</f>
        <v/>
      </c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337"/>
      <c r="AE15" s="338" t="s">
        <v>39</v>
      </c>
      <c r="AF15" s="332"/>
      <c r="AG15" s="339"/>
      <c r="AH15" s="339"/>
      <c r="AI15" s="245" t="s">
        <v>40</v>
      </c>
      <c r="AJ15" s="246"/>
      <c r="AK15" s="246"/>
      <c r="AL15" s="246"/>
      <c r="AM15" s="247"/>
      <c r="AN15" s="250" t="s">
        <v>41</v>
      </c>
      <c r="AO15" s="251"/>
      <c r="AP15" s="252"/>
      <c r="AQ15" s="245" t="s">
        <v>42</v>
      </c>
      <c r="AR15" s="246"/>
      <c r="AS15" s="246"/>
      <c r="AT15" s="246"/>
      <c r="AU15" s="246"/>
      <c r="AV15" s="323"/>
      <c r="AW15" s="30"/>
      <c r="AX15" s="3"/>
      <c r="AY15" s="3"/>
    </row>
    <row r="16" spans="4:51" s="1" customFormat="1" ht="23.1" customHeight="1" thickBot="1">
      <c r="D16" s="324" t="s">
        <v>43</v>
      </c>
      <c r="E16" s="325"/>
      <c r="F16" s="325"/>
      <c r="G16" s="326"/>
      <c r="H16" s="327" t="str">
        <f>IF(宿泊申込書!O5="","",宿泊申込書!O5)</f>
        <v/>
      </c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9"/>
      <c r="AW16" s="28"/>
      <c r="AX16" s="3"/>
      <c r="AY16" s="3"/>
    </row>
    <row r="17" spans="4:60" s="1" customFormat="1" ht="23.1" customHeight="1" thickBot="1">
      <c r="D17" s="256" t="s">
        <v>44</v>
      </c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8"/>
      <c r="AW17" s="19"/>
      <c r="AX17" s="3"/>
      <c r="AY17" s="3"/>
    </row>
    <row r="18" spans="4:60" s="1" customFormat="1" ht="23.1" customHeight="1"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1"/>
      <c r="AW18" s="31"/>
      <c r="AX18" s="3"/>
      <c r="AY18" s="3"/>
    </row>
    <row r="19" spans="4:60" s="1" customFormat="1" ht="23.1" customHeight="1"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4"/>
      <c r="AW19" s="31"/>
      <c r="AX19" s="3"/>
      <c r="AY19" s="3"/>
    </row>
    <row r="20" spans="4:60" s="1" customFormat="1" ht="23.1" customHeight="1" thickBot="1"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7"/>
      <c r="AW20" s="32"/>
      <c r="AX20" s="3"/>
      <c r="AY20" s="3"/>
      <c r="AZ20" s="20"/>
      <c r="BA20" s="20"/>
      <c r="BB20" s="20"/>
      <c r="BC20" s="20"/>
      <c r="BD20" s="20"/>
      <c r="BE20" s="20"/>
      <c r="BF20" s="20"/>
      <c r="BG20" s="20"/>
      <c r="BH20" s="20"/>
    </row>
    <row r="21" spans="4:60" s="1" customFormat="1" ht="23.1" customHeight="1">
      <c r="D21" s="268" t="s">
        <v>45</v>
      </c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70" t="s">
        <v>46</v>
      </c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2"/>
      <c r="AW21" s="19"/>
      <c r="AX21" s="3"/>
      <c r="AY21" s="3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4:60" s="1" customFormat="1" ht="23.1" customHeight="1">
      <c r="D22" s="288" t="s">
        <v>47</v>
      </c>
      <c r="E22" s="289"/>
      <c r="F22" s="290"/>
      <c r="G22" s="297" t="s">
        <v>2</v>
      </c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9"/>
      <c r="S22" s="300" t="s">
        <v>48</v>
      </c>
      <c r="T22" s="301"/>
      <c r="U22" s="301"/>
      <c r="V22" s="302"/>
      <c r="W22" s="306" t="s">
        <v>49</v>
      </c>
      <c r="X22" s="307"/>
      <c r="Y22" s="289" t="s">
        <v>1</v>
      </c>
      <c r="Z22" s="289"/>
      <c r="AA22" s="289"/>
      <c r="AB22" s="289"/>
      <c r="AC22" s="312" t="s">
        <v>47</v>
      </c>
      <c r="AD22" s="254"/>
      <c r="AE22" s="313"/>
      <c r="AF22" s="253" t="s">
        <v>50</v>
      </c>
      <c r="AG22" s="254"/>
      <c r="AH22" s="254"/>
      <c r="AI22" s="254"/>
      <c r="AJ22" s="254"/>
      <c r="AK22" s="254"/>
      <c r="AL22" s="254"/>
      <c r="AM22" s="313"/>
      <c r="AN22" s="253" t="s">
        <v>51</v>
      </c>
      <c r="AO22" s="254"/>
      <c r="AP22" s="254"/>
      <c r="AQ22" s="254"/>
      <c r="AR22" s="313"/>
      <c r="AS22" s="253" t="s">
        <v>52</v>
      </c>
      <c r="AT22" s="254"/>
      <c r="AU22" s="254"/>
      <c r="AV22" s="255"/>
      <c r="AW22" s="20"/>
      <c r="AX22" s="3"/>
      <c r="AY22" s="3"/>
      <c r="AZ22" s="20"/>
      <c r="BA22" s="20"/>
      <c r="BB22" s="20"/>
      <c r="BC22" s="20"/>
    </row>
    <row r="23" spans="4:60" s="1" customFormat="1" ht="23.1" customHeight="1">
      <c r="D23" s="291"/>
      <c r="E23" s="292"/>
      <c r="F23" s="293"/>
      <c r="G23" s="314" t="s">
        <v>53</v>
      </c>
      <c r="H23" s="315"/>
      <c r="I23" s="315"/>
      <c r="J23" s="316"/>
      <c r="K23" s="314" t="s">
        <v>54</v>
      </c>
      <c r="L23" s="315"/>
      <c r="M23" s="315"/>
      <c r="N23" s="316"/>
      <c r="O23" s="314" t="s">
        <v>55</v>
      </c>
      <c r="P23" s="315"/>
      <c r="Q23" s="315"/>
      <c r="R23" s="316"/>
      <c r="S23" s="303"/>
      <c r="T23" s="304"/>
      <c r="U23" s="304"/>
      <c r="V23" s="305"/>
      <c r="W23" s="308"/>
      <c r="X23" s="309"/>
      <c r="Y23" s="292"/>
      <c r="Z23" s="292"/>
      <c r="AA23" s="292"/>
      <c r="AB23" s="292"/>
      <c r="AC23" s="460"/>
      <c r="AD23" s="461"/>
      <c r="AE23" s="462"/>
      <c r="AG23" s="235"/>
      <c r="AH23" s="235"/>
      <c r="AI23" s="235"/>
      <c r="AJ23" s="235"/>
      <c r="AK23" s="235"/>
      <c r="AL23" s="235"/>
      <c r="AM23" s="236"/>
      <c r="AN23" s="317" t="str">
        <f>IFERROR(IF(AW23,VLOOKUP(請書!$AG23,宿泊料金表!$D$4:$F23,3,0),VLOOKUP(請書!$AG23,宿泊料金表!$D$4:$F$23,2,0)),"")</f>
        <v/>
      </c>
      <c r="AO23" s="318"/>
      <c r="AP23" s="318"/>
      <c r="AQ23" s="318"/>
      <c r="AR23" s="319"/>
      <c r="AS23" s="241"/>
      <c r="AT23" s="241"/>
      <c r="AU23" s="241"/>
      <c r="AV23" s="242"/>
      <c r="AW23" s="21" t="b">
        <v>0</v>
      </c>
      <c r="AX23" s="3"/>
      <c r="AY23" s="83"/>
      <c r="AZ23" s="35">
        <f>D25</f>
        <v>45012</v>
      </c>
      <c r="BA23" s="20"/>
      <c r="BB23" s="20"/>
      <c r="BC23" s="20"/>
    </row>
    <row r="24" spans="4:60" s="1" customFormat="1" ht="23.1" customHeight="1">
      <c r="D24" s="294"/>
      <c r="E24" s="295"/>
      <c r="F24" s="296"/>
      <c r="G24" s="243" t="s">
        <v>56</v>
      </c>
      <c r="H24" s="244"/>
      <c r="I24" s="248" t="s">
        <v>57</v>
      </c>
      <c r="J24" s="249"/>
      <c r="K24" s="243" t="s">
        <v>56</v>
      </c>
      <c r="L24" s="244"/>
      <c r="M24" s="248" t="s">
        <v>57</v>
      </c>
      <c r="N24" s="249"/>
      <c r="O24" s="243" t="s">
        <v>56</v>
      </c>
      <c r="P24" s="244"/>
      <c r="Q24" s="248" t="s">
        <v>57</v>
      </c>
      <c r="R24" s="249"/>
      <c r="S24" s="243" t="s">
        <v>56</v>
      </c>
      <c r="T24" s="244"/>
      <c r="U24" s="248" t="s">
        <v>57</v>
      </c>
      <c r="V24" s="249"/>
      <c r="W24" s="310"/>
      <c r="X24" s="311"/>
      <c r="Y24" s="295"/>
      <c r="Z24" s="295"/>
      <c r="AA24" s="295"/>
      <c r="AB24" s="295"/>
      <c r="AC24" s="460"/>
      <c r="AD24" s="461"/>
      <c r="AE24" s="462"/>
      <c r="AG24" s="235"/>
      <c r="AH24" s="235"/>
      <c r="AI24" s="235"/>
      <c r="AJ24" s="235"/>
      <c r="AK24" s="235"/>
      <c r="AL24" s="235"/>
      <c r="AM24" s="236"/>
      <c r="AN24" s="317" t="str">
        <f>IFERROR(IF(AW24,VLOOKUP(請書!$AG24,宿泊料金表!$D$4:$F24,3,0),VLOOKUP(請書!$AG24,宿泊料金表!$D$4:$F$23,2,0)),"")</f>
        <v/>
      </c>
      <c r="AO24" s="318"/>
      <c r="AP24" s="318"/>
      <c r="AQ24" s="318"/>
      <c r="AR24" s="319"/>
      <c r="AS24" s="364"/>
      <c r="AT24" s="364"/>
      <c r="AU24" s="364"/>
      <c r="AV24" s="464"/>
      <c r="AW24" s="21" t="b">
        <v>0</v>
      </c>
      <c r="AX24" s="3"/>
      <c r="AY24" s="83"/>
      <c r="AZ24" s="35">
        <f>D27</f>
        <v>45013</v>
      </c>
      <c r="BA24" s="20"/>
      <c r="BB24" s="20"/>
      <c r="BC24" s="20"/>
    </row>
    <row r="25" spans="4:60" s="1" customFormat="1" ht="23.1" customHeight="1">
      <c r="D25" s="280">
        <f>宿泊申込書!B11</f>
        <v>45012</v>
      </c>
      <c r="E25" s="281"/>
      <c r="F25" s="282"/>
      <c r="G25" s="465">
        <f>宿泊申込書!I12</f>
        <v>0</v>
      </c>
      <c r="H25" s="466"/>
      <c r="I25" s="275">
        <f>宿泊申込書!L12</f>
        <v>0</v>
      </c>
      <c r="J25" s="276"/>
      <c r="K25" s="463">
        <f>宿泊申込書!O12</f>
        <v>0</v>
      </c>
      <c r="L25" s="276"/>
      <c r="M25" s="275">
        <f>宿泊申込書!R12</f>
        <v>0</v>
      </c>
      <c r="N25" s="276"/>
      <c r="O25" s="463">
        <f>宿泊申込書!U12</f>
        <v>0</v>
      </c>
      <c r="P25" s="341"/>
      <c r="Q25" s="275">
        <f>宿泊申込書!X12</f>
        <v>0</v>
      </c>
      <c r="R25" s="276"/>
      <c r="S25" s="463">
        <f>宿泊申込書!I19+宿泊申込書!R19+宿泊申込書!I26+宿泊申込書!R26</f>
        <v>0</v>
      </c>
      <c r="T25" s="341"/>
      <c r="U25" s="275">
        <f>宿泊申込書!M19+宿泊申込書!V19+宿泊申込書!M26+宿泊申込書!V26</f>
        <v>0</v>
      </c>
      <c r="V25" s="276"/>
      <c r="W25" s="468"/>
      <c r="X25" s="468"/>
      <c r="Y25" s="469">
        <f>SUM(G25:V25)</f>
        <v>0</v>
      </c>
      <c r="Z25" s="470"/>
      <c r="AA25" s="470"/>
      <c r="AB25" s="463"/>
      <c r="AC25" s="460"/>
      <c r="AD25" s="461"/>
      <c r="AE25" s="462"/>
      <c r="AG25" s="235"/>
      <c r="AH25" s="235"/>
      <c r="AI25" s="235"/>
      <c r="AJ25" s="235"/>
      <c r="AK25" s="235"/>
      <c r="AL25" s="235"/>
      <c r="AM25" s="236"/>
      <c r="AN25" s="317" t="str">
        <f>IFERROR(IF(AW25,VLOOKUP(請書!$AG25,宿泊料金表!$D$4:$F25,3,0),VLOOKUP(請書!$AG25,宿泊料金表!$D$4:$F$23,2,0)),"")</f>
        <v/>
      </c>
      <c r="AO25" s="318"/>
      <c r="AP25" s="318"/>
      <c r="AQ25" s="318"/>
      <c r="AR25" s="319"/>
      <c r="AS25" s="467"/>
      <c r="AT25" s="467"/>
      <c r="AU25" s="467"/>
      <c r="AV25" s="467"/>
      <c r="AW25" s="21" t="b">
        <v>0</v>
      </c>
      <c r="AX25" s="3"/>
      <c r="AY25" s="83"/>
      <c r="AZ25" s="35">
        <f>D29</f>
        <v>0</v>
      </c>
      <c r="BA25" s="20"/>
      <c r="BB25" s="20"/>
      <c r="BC25" s="20"/>
    </row>
    <row r="26" spans="4:60" s="1" customFormat="1" ht="23.1" customHeight="1">
      <c r="D26" s="283"/>
      <c r="E26" s="284"/>
      <c r="F26" s="285"/>
      <c r="G26" s="239"/>
      <c r="H26" s="238"/>
      <c r="I26" s="239"/>
      <c r="J26" s="240"/>
      <c r="K26" s="239"/>
      <c r="L26" s="454"/>
      <c r="M26" s="239"/>
      <c r="N26" s="240"/>
      <c r="O26" s="239"/>
      <c r="P26" s="454"/>
      <c r="Q26" s="238"/>
      <c r="R26" s="240"/>
      <c r="S26" s="239"/>
      <c r="T26" s="238"/>
      <c r="U26" s="239"/>
      <c r="V26" s="240"/>
      <c r="W26" s="279"/>
      <c r="X26" s="279"/>
      <c r="Y26" s="279"/>
      <c r="Z26" s="279"/>
      <c r="AA26" s="279"/>
      <c r="AB26" s="237"/>
      <c r="AC26" s="460"/>
      <c r="AD26" s="461"/>
      <c r="AE26" s="462"/>
      <c r="AG26" s="235"/>
      <c r="AH26" s="235"/>
      <c r="AI26" s="235"/>
      <c r="AJ26" s="235"/>
      <c r="AK26" s="235"/>
      <c r="AL26" s="235"/>
      <c r="AM26" s="236"/>
      <c r="AN26" s="317" t="str">
        <f>IFERROR(IF(AW26,VLOOKUP(請書!$AG26,宿泊料金表!$D$4:$F26,3,0),VLOOKUP(請書!$AG26,宿泊料金表!$D$4:$F$23,2,0)),"")</f>
        <v/>
      </c>
      <c r="AO26" s="318"/>
      <c r="AP26" s="318"/>
      <c r="AQ26" s="318"/>
      <c r="AR26" s="319"/>
      <c r="AS26" s="273"/>
      <c r="AT26" s="241"/>
      <c r="AU26" s="241"/>
      <c r="AV26" s="274"/>
      <c r="AW26" s="21" t="b">
        <v>0</v>
      </c>
      <c r="AY26" s="83"/>
      <c r="AZ26" s="35">
        <f>D31</f>
        <v>0</v>
      </c>
      <c r="BA26" s="20"/>
      <c r="BB26" s="20"/>
      <c r="BC26" s="20"/>
    </row>
    <row r="27" spans="4:60" s="1" customFormat="1" ht="23.1" customHeight="1">
      <c r="D27" s="280">
        <f>宿泊申込書!B13</f>
        <v>45013</v>
      </c>
      <c r="E27" s="281"/>
      <c r="F27" s="282"/>
      <c r="G27" s="286">
        <f>宿泊申込書!I14</f>
        <v>0</v>
      </c>
      <c r="H27" s="287"/>
      <c r="I27" s="286">
        <f>宿泊申込書!L14</f>
        <v>0</v>
      </c>
      <c r="J27" s="287"/>
      <c r="K27" s="277">
        <f>宿泊申込書!O14</f>
        <v>0</v>
      </c>
      <c r="L27" s="287"/>
      <c r="M27" s="286">
        <f>宿泊申込書!R14</f>
        <v>0</v>
      </c>
      <c r="N27" s="287"/>
      <c r="O27" s="277">
        <f>宿泊申込書!U14</f>
        <v>0</v>
      </c>
      <c r="P27" s="278"/>
      <c r="Q27" s="275">
        <f>宿泊申込書!X14</f>
        <v>0</v>
      </c>
      <c r="R27" s="276"/>
      <c r="S27" s="277">
        <f>宿泊申込書!I21+宿泊申込書!R21+宿泊申込書!I28+宿泊申込書!R28</f>
        <v>0</v>
      </c>
      <c r="T27" s="278"/>
      <c r="U27" s="286">
        <f>宿泊申込書!M21+宿泊申込書!V21+宿泊申込書!M28+宿泊申込書!V28</f>
        <v>0</v>
      </c>
      <c r="V27" s="287"/>
      <c r="W27" s="470"/>
      <c r="X27" s="470"/>
      <c r="Y27" s="473">
        <f>SUM(G27:V27)</f>
        <v>0</v>
      </c>
      <c r="Z27" s="470"/>
      <c r="AA27" s="470"/>
      <c r="AB27" s="463"/>
      <c r="AC27" s="460"/>
      <c r="AD27" s="461"/>
      <c r="AE27" s="462"/>
      <c r="AG27" s="235"/>
      <c r="AH27" s="235"/>
      <c r="AI27" s="235"/>
      <c r="AJ27" s="235"/>
      <c r="AK27" s="235"/>
      <c r="AL27" s="235"/>
      <c r="AM27" s="236"/>
      <c r="AN27" s="317" t="str">
        <f>IFERROR(IF(AW27,VLOOKUP(請書!$AG27,宿泊料金表!$D$4:$F27,3,0),VLOOKUP(請書!$AG27,宿泊料金表!$D$4:$F$23,2,0)),"")</f>
        <v/>
      </c>
      <c r="AO27" s="318"/>
      <c r="AP27" s="318"/>
      <c r="AQ27" s="318"/>
      <c r="AR27" s="319"/>
      <c r="AS27" s="467"/>
      <c r="AT27" s="467"/>
      <c r="AU27" s="467"/>
      <c r="AV27" s="467"/>
      <c r="AW27" s="21" t="b">
        <v>0</v>
      </c>
      <c r="AY27" s="83"/>
      <c r="AZ27" s="35">
        <f>D31</f>
        <v>0</v>
      </c>
      <c r="BA27" s="20"/>
      <c r="BB27" s="20"/>
      <c r="BC27" s="20"/>
    </row>
    <row r="28" spans="4:60" s="1" customFormat="1" ht="23.1" customHeight="1">
      <c r="D28" s="283"/>
      <c r="E28" s="284"/>
      <c r="F28" s="285"/>
      <c r="G28" s="237"/>
      <c r="H28" s="238"/>
      <c r="I28" s="239"/>
      <c r="J28" s="240"/>
      <c r="K28" s="237"/>
      <c r="L28" s="454"/>
      <c r="M28" s="239"/>
      <c r="N28" s="240"/>
      <c r="O28" s="237"/>
      <c r="P28" s="454"/>
      <c r="Q28" s="238"/>
      <c r="R28" s="240"/>
      <c r="S28" s="237"/>
      <c r="T28" s="238"/>
      <c r="U28" s="239"/>
      <c r="V28" s="240"/>
      <c r="W28" s="471"/>
      <c r="X28" s="471"/>
      <c r="Y28" s="471"/>
      <c r="Z28" s="471"/>
      <c r="AA28" s="471"/>
      <c r="AB28" s="472"/>
      <c r="AC28" s="460"/>
      <c r="AD28" s="461"/>
      <c r="AE28" s="462"/>
      <c r="AG28" s="235"/>
      <c r="AH28" s="235"/>
      <c r="AI28" s="235"/>
      <c r="AJ28" s="235"/>
      <c r="AK28" s="235"/>
      <c r="AL28" s="235"/>
      <c r="AM28" s="236"/>
      <c r="AN28" s="317" t="str">
        <f>IFERROR(IF(AW28,VLOOKUP(請書!$AG28,宿泊料金表!$D$4:$F28,3,0),VLOOKUP(請書!$AG28,宿泊料金表!$D$4:$F$23,2,0)),"")</f>
        <v/>
      </c>
      <c r="AO28" s="318"/>
      <c r="AP28" s="318"/>
      <c r="AQ28" s="318"/>
      <c r="AR28" s="319"/>
      <c r="AS28" s="467"/>
      <c r="AT28" s="467"/>
      <c r="AU28" s="467"/>
      <c r="AV28" s="467"/>
      <c r="AW28" s="21" t="b">
        <v>0</v>
      </c>
      <c r="AX28" s="24"/>
      <c r="AY28" s="83"/>
      <c r="AZ28" s="20"/>
      <c r="BA28" s="20"/>
      <c r="BB28" s="20"/>
      <c r="BC28" s="20"/>
    </row>
    <row r="29" spans="4:60" s="1" customFormat="1" ht="23.1" customHeight="1">
      <c r="D29" s="280"/>
      <c r="E29" s="281"/>
      <c r="F29" s="282"/>
      <c r="G29" s="463"/>
      <c r="H29" s="276"/>
      <c r="I29" s="275"/>
      <c r="J29" s="276"/>
      <c r="K29" s="463"/>
      <c r="L29" s="341"/>
      <c r="M29" s="276"/>
      <c r="N29" s="276"/>
      <c r="O29" s="463"/>
      <c r="P29" s="276"/>
      <c r="Q29" s="275"/>
      <c r="R29" s="276"/>
      <c r="S29" s="463"/>
      <c r="T29" s="341"/>
      <c r="U29" s="276"/>
      <c r="V29" s="276"/>
      <c r="W29" s="468"/>
      <c r="X29" s="468"/>
      <c r="Y29" s="470"/>
      <c r="Z29" s="470"/>
      <c r="AA29" s="470"/>
      <c r="AB29" s="463"/>
      <c r="AC29" s="460"/>
      <c r="AD29" s="461"/>
      <c r="AE29" s="462"/>
      <c r="AG29" s="235"/>
      <c r="AH29" s="235"/>
      <c r="AI29" s="235"/>
      <c r="AJ29" s="235"/>
      <c r="AK29" s="235"/>
      <c r="AL29" s="235"/>
      <c r="AM29" s="236"/>
      <c r="AN29" s="317" t="str">
        <f>IFERROR(IF(AW29,VLOOKUP(請書!$AG29,宿泊料金表!$D$4:$F29,3,0),VLOOKUP(請書!$AG29,宿泊料金表!$D$4:$F$23,2,0)),"")</f>
        <v/>
      </c>
      <c r="AO29" s="318"/>
      <c r="AP29" s="318"/>
      <c r="AQ29" s="318"/>
      <c r="AR29" s="319"/>
      <c r="AS29" s="467"/>
      <c r="AT29" s="467"/>
      <c r="AU29" s="467"/>
      <c r="AV29" s="467"/>
      <c r="AW29" s="21" t="b">
        <v>0</v>
      </c>
      <c r="AX29" s="24"/>
      <c r="AY29" s="83"/>
      <c r="AZ29" s="20"/>
      <c r="BA29" s="20"/>
      <c r="BB29" s="20"/>
      <c r="BC29" s="20"/>
    </row>
    <row r="30" spans="4:60" s="1" customFormat="1" ht="23.1" customHeight="1">
      <c r="D30" s="283"/>
      <c r="E30" s="284"/>
      <c r="F30" s="285"/>
      <c r="G30" s="237"/>
      <c r="H30" s="454"/>
      <c r="I30" s="239"/>
      <c r="J30" s="240"/>
      <c r="K30" s="237"/>
      <c r="L30" s="454"/>
      <c r="M30" s="239"/>
      <c r="N30" s="240"/>
      <c r="O30" s="237"/>
      <c r="P30" s="454"/>
      <c r="Q30" s="239"/>
      <c r="R30" s="240"/>
      <c r="S30" s="237"/>
      <c r="T30" s="238"/>
      <c r="U30" s="239"/>
      <c r="V30" s="240"/>
      <c r="W30" s="279"/>
      <c r="X30" s="279"/>
      <c r="Y30" s="279"/>
      <c r="Z30" s="279"/>
      <c r="AA30" s="279"/>
      <c r="AB30" s="237"/>
      <c r="AC30" s="460"/>
      <c r="AD30" s="461"/>
      <c r="AE30" s="462"/>
      <c r="AG30" s="235"/>
      <c r="AH30" s="235"/>
      <c r="AI30" s="235"/>
      <c r="AJ30" s="235"/>
      <c r="AK30" s="235"/>
      <c r="AL30" s="235"/>
      <c r="AM30" s="236"/>
      <c r="AN30" s="317" t="str">
        <f>IFERROR(IF(AW30,VLOOKUP(請書!$AG30,宿泊料金表!$D$4:$F30,3,0),VLOOKUP(請書!$AG30,宿泊料金表!$D$4:$F$23,2,0)),"")</f>
        <v/>
      </c>
      <c r="AO30" s="318"/>
      <c r="AP30" s="318"/>
      <c r="AQ30" s="318"/>
      <c r="AR30" s="319"/>
      <c r="AS30" s="467"/>
      <c r="AT30" s="467"/>
      <c r="AU30" s="467"/>
      <c r="AV30" s="467"/>
      <c r="AW30" s="21" t="b">
        <v>0</v>
      </c>
      <c r="AX30" s="24"/>
      <c r="AY30" s="83"/>
      <c r="AZ30" s="20"/>
      <c r="BA30" s="20"/>
      <c r="BB30" s="20"/>
      <c r="BC30" s="20"/>
    </row>
    <row r="31" spans="4:60" s="1" customFormat="1" ht="23.1" customHeight="1">
      <c r="D31" s="280"/>
      <c r="E31" s="281"/>
      <c r="F31" s="282"/>
      <c r="G31" s="463"/>
      <c r="H31" s="341"/>
      <c r="I31" s="275"/>
      <c r="J31" s="474"/>
      <c r="K31" s="463"/>
      <c r="L31" s="341"/>
      <c r="M31" s="275"/>
      <c r="N31" s="474"/>
      <c r="O31" s="463"/>
      <c r="P31" s="341"/>
      <c r="Q31" s="275"/>
      <c r="R31" s="474"/>
      <c r="S31" s="463"/>
      <c r="T31" s="341"/>
      <c r="U31" s="275"/>
      <c r="V31" s="474"/>
      <c r="W31" s="470"/>
      <c r="X31" s="470"/>
      <c r="Y31" s="470" t="str">
        <f>IF(SUM(G31:V31)=0,"",SUM(G31:V31))</f>
        <v/>
      </c>
      <c r="Z31" s="470"/>
      <c r="AA31" s="470"/>
      <c r="AB31" s="463"/>
      <c r="AC31" s="460"/>
      <c r="AD31" s="461"/>
      <c r="AE31" s="462"/>
      <c r="AG31" s="235"/>
      <c r="AH31" s="235"/>
      <c r="AI31" s="235"/>
      <c r="AJ31" s="235"/>
      <c r="AK31" s="235"/>
      <c r="AL31" s="235"/>
      <c r="AM31" s="236"/>
      <c r="AN31" s="317" t="str">
        <f>IFERROR(IF(AW31,VLOOKUP(請書!$AG31,宿泊料金表!$D$4:$F31,3,0),VLOOKUP(請書!$AG31,宿泊料金表!$D$4:$F$23,2,0)),"")</f>
        <v/>
      </c>
      <c r="AO31" s="318"/>
      <c r="AP31" s="318"/>
      <c r="AQ31" s="318"/>
      <c r="AR31" s="319"/>
      <c r="AS31" s="241"/>
      <c r="AT31" s="241"/>
      <c r="AU31" s="241"/>
      <c r="AV31" s="242"/>
      <c r="AW31" s="21" t="b">
        <v>0</v>
      </c>
      <c r="AX31" s="24"/>
      <c r="AY31" s="83" t="str">
        <f t="shared" ref="AY31:AY32" si="0">IF(D33="","",D33)</f>
        <v/>
      </c>
      <c r="AZ31" s="20"/>
      <c r="BA31" s="20"/>
      <c r="BB31" s="20"/>
      <c r="BC31" s="20"/>
    </row>
    <row r="32" spans="4:60" s="1" customFormat="1" ht="23.1" customHeight="1">
      <c r="D32" s="283"/>
      <c r="E32" s="284"/>
      <c r="F32" s="285"/>
      <c r="G32" s="237"/>
      <c r="H32" s="454"/>
      <c r="I32" s="239"/>
      <c r="J32" s="240"/>
      <c r="K32" s="237"/>
      <c r="L32" s="454"/>
      <c r="M32" s="239"/>
      <c r="N32" s="240"/>
      <c r="O32" s="237"/>
      <c r="P32" s="454"/>
      <c r="Q32" s="239"/>
      <c r="R32" s="240"/>
      <c r="S32" s="237"/>
      <c r="T32" s="454"/>
      <c r="U32" s="239"/>
      <c r="V32" s="240"/>
      <c r="W32" s="471"/>
      <c r="X32" s="471"/>
      <c r="Y32" s="471"/>
      <c r="Z32" s="471"/>
      <c r="AA32" s="471"/>
      <c r="AB32" s="472"/>
      <c r="AC32" s="460"/>
      <c r="AD32" s="461"/>
      <c r="AE32" s="462"/>
      <c r="AG32" s="235"/>
      <c r="AH32" s="235"/>
      <c r="AI32" s="235"/>
      <c r="AJ32" s="235"/>
      <c r="AK32" s="235"/>
      <c r="AL32" s="235"/>
      <c r="AM32" s="236"/>
      <c r="AN32" s="317" t="str">
        <f>IFERROR(IF(AW32,VLOOKUP(請書!$AG32,宿泊料金表!$D$4:$F32,3,0),VLOOKUP(請書!$AG32,宿泊料金表!$D$4:$F$23,2,0)),"")</f>
        <v/>
      </c>
      <c r="AO32" s="318"/>
      <c r="AP32" s="318"/>
      <c r="AQ32" s="318"/>
      <c r="AR32" s="319"/>
      <c r="AS32" s="364"/>
      <c r="AT32" s="364"/>
      <c r="AU32" s="364"/>
      <c r="AV32" s="464"/>
      <c r="AW32" s="21" t="b">
        <v>0</v>
      </c>
      <c r="AX32" s="3"/>
      <c r="AY32" s="83" t="str">
        <f t="shared" si="0"/>
        <v/>
      </c>
      <c r="AZ32" s="20"/>
      <c r="BA32" s="20"/>
      <c r="BB32" s="20"/>
      <c r="BC32" s="20"/>
    </row>
    <row r="33" spans="1:55" s="1" customFormat="1" ht="23.1" customHeight="1">
      <c r="D33" s="280"/>
      <c r="E33" s="281"/>
      <c r="F33" s="282"/>
      <c r="G33" s="463"/>
      <c r="H33" s="341"/>
      <c r="I33" s="275"/>
      <c r="J33" s="474"/>
      <c r="K33" s="463"/>
      <c r="L33" s="341"/>
      <c r="M33" s="275"/>
      <c r="N33" s="474"/>
      <c r="O33" s="463"/>
      <c r="P33" s="341"/>
      <c r="Q33" s="275"/>
      <c r="R33" s="474"/>
      <c r="S33" s="463"/>
      <c r="T33" s="341"/>
      <c r="U33" s="275"/>
      <c r="V33" s="474"/>
      <c r="W33" s="468"/>
      <c r="X33" s="468"/>
      <c r="Y33" s="468"/>
      <c r="Z33" s="468"/>
      <c r="AA33" s="468"/>
      <c r="AB33" s="442"/>
      <c r="AC33" s="460"/>
      <c r="AD33" s="461"/>
      <c r="AE33" s="462"/>
      <c r="AG33" s="235"/>
      <c r="AH33" s="235"/>
      <c r="AI33" s="235"/>
      <c r="AJ33" s="235"/>
      <c r="AK33" s="235"/>
      <c r="AL33" s="235"/>
      <c r="AM33" s="236"/>
      <c r="AN33" s="317" t="str">
        <f>IFERROR(IF(AW33,VLOOKUP(請書!$AG33,宿泊料金表!$D$4:$F33,3,0),VLOOKUP(請書!$AG33,宿泊料金表!$D$4:$F$23,2,0)),"")</f>
        <v/>
      </c>
      <c r="AO33" s="318"/>
      <c r="AP33" s="318"/>
      <c r="AQ33" s="318"/>
      <c r="AR33" s="319"/>
      <c r="AS33" s="467"/>
      <c r="AT33" s="467"/>
      <c r="AU33" s="467"/>
      <c r="AV33" s="467"/>
      <c r="AW33" s="21" t="b">
        <v>0</v>
      </c>
      <c r="AX33" s="3"/>
      <c r="AY33" s="3"/>
      <c r="AZ33" s="20"/>
      <c r="BA33" s="20"/>
      <c r="BB33" s="20"/>
      <c r="BC33" s="20"/>
    </row>
    <row r="34" spans="1:55" s="1" customFormat="1" ht="23.1" customHeight="1">
      <c r="D34" s="283"/>
      <c r="E34" s="284"/>
      <c r="F34" s="285"/>
      <c r="G34" s="237"/>
      <c r="H34" s="454"/>
      <c r="I34" s="239"/>
      <c r="J34" s="240"/>
      <c r="K34" s="237"/>
      <c r="L34" s="454"/>
      <c r="M34" s="239"/>
      <c r="N34" s="240"/>
      <c r="O34" s="237"/>
      <c r="P34" s="454"/>
      <c r="Q34" s="239"/>
      <c r="R34" s="240"/>
      <c r="S34" s="237"/>
      <c r="T34" s="454"/>
      <c r="U34" s="239"/>
      <c r="V34" s="240"/>
      <c r="W34" s="478"/>
      <c r="X34" s="478"/>
      <c r="Y34" s="478"/>
      <c r="Z34" s="478"/>
      <c r="AA34" s="478"/>
      <c r="AB34" s="479"/>
      <c r="AC34" s="460"/>
      <c r="AD34" s="461"/>
      <c r="AE34" s="462"/>
      <c r="AG34" s="235"/>
      <c r="AH34" s="235"/>
      <c r="AI34" s="235"/>
      <c r="AJ34" s="235"/>
      <c r="AK34" s="235"/>
      <c r="AL34" s="235"/>
      <c r="AM34" s="236"/>
      <c r="AN34" s="317" t="str">
        <f>IFERROR(IF(AW34,VLOOKUP(請書!$AG34,宿泊料金表!$D$4:$F34,3,0),VLOOKUP(請書!$AG34,宿泊料金表!$D$4:$F$23,2,0)),"")</f>
        <v/>
      </c>
      <c r="AO34" s="318"/>
      <c r="AP34" s="318"/>
      <c r="AQ34" s="318"/>
      <c r="AR34" s="319"/>
      <c r="AS34" s="273"/>
      <c r="AT34" s="241"/>
      <c r="AU34" s="241"/>
      <c r="AV34" s="274"/>
      <c r="AW34" s="21" t="b">
        <v>0</v>
      </c>
      <c r="AX34" s="3"/>
      <c r="AY34" s="3"/>
      <c r="AZ34" s="20"/>
      <c r="BA34" s="20"/>
      <c r="BB34" s="20"/>
      <c r="BC34" s="20"/>
    </row>
    <row r="35" spans="1:55" s="1" customFormat="1" ht="23.1" customHeight="1">
      <c r="D35" s="475"/>
      <c r="E35" s="476"/>
      <c r="F35" s="477"/>
      <c r="G35" s="463"/>
      <c r="H35" s="341"/>
      <c r="I35" s="275"/>
      <c r="J35" s="474"/>
      <c r="K35" s="463"/>
      <c r="L35" s="341"/>
      <c r="M35" s="275"/>
      <c r="N35" s="474"/>
      <c r="O35" s="463"/>
      <c r="P35" s="341"/>
      <c r="Q35" s="275"/>
      <c r="R35" s="474"/>
      <c r="S35" s="463"/>
      <c r="T35" s="341"/>
      <c r="U35" s="275"/>
      <c r="V35" s="474"/>
      <c r="W35" s="468"/>
      <c r="X35" s="468"/>
      <c r="Y35" s="468"/>
      <c r="Z35" s="468"/>
      <c r="AA35" s="468"/>
      <c r="AB35" s="442"/>
      <c r="AC35" s="460"/>
      <c r="AD35" s="461"/>
      <c r="AE35" s="462"/>
      <c r="AG35" s="235"/>
      <c r="AH35" s="235"/>
      <c r="AI35" s="235"/>
      <c r="AJ35" s="235"/>
      <c r="AK35" s="235"/>
      <c r="AL35" s="235"/>
      <c r="AM35" s="236"/>
      <c r="AN35" s="317" t="str">
        <f>IFERROR(IF(AW35,VLOOKUP(請書!$AG35,宿泊料金表!$D$4:$F35,3,0),VLOOKUP(請書!$AG35,宿泊料金表!$D$4:$F$23,2,0)),"")</f>
        <v/>
      </c>
      <c r="AO35" s="318"/>
      <c r="AP35" s="318"/>
      <c r="AQ35" s="318"/>
      <c r="AR35" s="319"/>
      <c r="AS35" s="467"/>
      <c r="AT35" s="467"/>
      <c r="AU35" s="467"/>
      <c r="AV35" s="467"/>
      <c r="AW35" s="21" t="b">
        <v>0</v>
      </c>
      <c r="AX35" s="3"/>
      <c r="AY35" s="3"/>
      <c r="AZ35" s="20"/>
      <c r="BA35" s="20"/>
      <c r="BB35" s="20"/>
      <c r="BC35" s="20"/>
    </row>
    <row r="36" spans="1:55" s="1" customFormat="1" ht="23.1" customHeight="1">
      <c r="D36" s="482"/>
      <c r="E36" s="483"/>
      <c r="F36" s="484"/>
      <c r="G36" s="237"/>
      <c r="H36" s="454"/>
      <c r="I36" s="239"/>
      <c r="J36" s="240"/>
      <c r="K36" s="237"/>
      <c r="L36" s="454"/>
      <c r="M36" s="239"/>
      <c r="N36" s="240"/>
      <c r="O36" s="237"/>
      <c r="P36" s="454"/>
      <c r="Q36" s="239"/>
      <c r="R36" s="240"/>
      <c r="S36" s="237"/>
      <c r="T36" s="454"/>
      <c r="U36" s="239"/>
      <c r="V36" s="240"/>
      <c r="W36" s="279"/>
      <c r="X36" s="279"/>
      <c r="Y36" s="279"/>
      <c r="Z36" s="279"/>
      <c r="AA36" s="279"/>
      <c r="AB36" s="237"/>
      <c r="AC36" s="460"/>
      <c r="AD36" s="461"/>
      <c r="AE36" s="462"/>
      <c r="AG36" s="235"/>
      <c r="AH36" s="235"/>
      <c r="AI36" s="235"/>
      <c r="AJ36" s="235"/>
      <c r="AK36" s="235"/>
      <c r="AL36" s="235"/>
      <c r="AM36" s="236"/>
      <c r="AN36" s="317" t="str">
        <f>IFERROR(IF(AW36,VLOOKUP(請書!$AG36,宿泊料金表!$D$4:$F36,3,0),VLOOKUP(請書!$AG36,宿泊料金表!$D$4:$F$23,2,0)),"")</f>
        <v/>
      </c>
      <c r="AO36" s="318"/>
      <c r="AP36" s="318"/>
      <c r="AQ36" s="318"/>
      <c r="AR36" s="319"/>
      <c r="AS36" s="467"/>
      <c r="AT36" s="467"/>
      <c r="AU36" s="467"/>
      <c r="AV36" s="467"/>
      <c r="AW36" s="21" t="b">
        <v>0</v>
      </c>
      <c r="AX36" s="3"/>
      <c r="AY36" s="3"/>
      <c r="AZ36" s="20"/>
      <c r="BA36" s="20"/>
      <c r="BB36" s="20"/>
      <c r="BC36" s="20"/>
    </row>
    <row r="37" spans="1:55" s="1" customFormat="1" ht="23.1" customHeight="1">
      <c r="D37" s="475"/>
      <c r="E37" s="476"/>
      <c r="F37" s="477"/>
      <c r="G37" s="463"/>
      <c r="H37" s="341"/>
      <c r="I37" s="275"/>
      <c r="J37" s="474"/>
      <c r="K37" s="463"/>
      <c r="L37" s="341"/>
      <c r="M37" s="275"/>
      <c r="N37" s="474"/>
      <c r="O37" s="463"/>
      <c r="P37" s="341"/>
      <c r="Q37" s="275"/>
      <c r="R37" s="474"/>
      <c r="S37" s="463"/>
      <c r="T37" s="341"/>
      <c r="U37" s="275"/>
      <c r="V37" s="474"/>
      <c r="W37" s="480"/>
      <c r="X37" s="480"/>
      <c r="Y37" s="480"/>
      <c r="Z37" s="480"/>
      <c r="AA37" s="480"/>
      <c r="AB37" s="481"/>
      <c r="AC37" s="460"/>
      <c r="AD37" s="461"/>
      <c r="AE37" s="462"/>
      <c r="AG37" s="235"/>
      <c r="AH37" s="235"/>
      <c r="AI37" s="235"/>
      <c r="AJ37" s="235"/>
      <c r="AK37" s="235"/>
      <c r="AL37" s="235"/>
      <c r="AM37" s="236"/>
      <c r="AN37" s="317" t="str">
        <f>IFERROR(IF(AW37,VLOOKUP(請書!$AG37,宿泊料金表!$D$4:$F37,3,0),VLOOKUP(請書!$AG37,宿泊料金表!$D$4:$F$23,2,0)),"")</f>
        <v/>
      </c>
      <c r="AO37" s="318"/>
      <c r="AP37" s="318"/>
      <c r="AQ37" s="318"/>
      <c r="AR37" s="319"/>
      <c r="AS37" s="467"/>
      <c r="AT37" s="467"/>
      <c r="AU37" s="467"/>
      <c r="AV37" s="467"/>
      <c r="AW37" s="21" t="b">
        <v>0</v>
      </c>
      <c r="AX37" s="3"/>
      <c r="AY37" s="3"/>
      <c r="AZ37" s="20"/>
      <c r="BA37" s="20"/>
      <c r="BB37" s="20"/>
      <c r="BC37" s="20"/>
    </row>
    <row r="38" spans="1:55" s="1" customFormat="1" ht="23.1" customHeight="1">
      <c r="D38" s="482"/>
      <c r="E38" s="483"/>
      <c r="F38" s="484"/>
      <c r="G38" s="237"/>
      <c r="H38" s="454"/>
      <c r="I38" s="239"/>
      <c r="J38" s="240"/>
      <c r="K38" s="237"/>
      <c r="L38" s="454"/>
      <c r="M38" s="239"/>
      <c r="N38" s="240"/>
      <c r="O38" s="237"/>
      <c r="P38" s="454"/>
      <c r="Q38" s="239"/>
      <c r="R38" s="240"/>
      <c r="S38" s="237"/>
      <c r="T38" s="454"/>
      <c r="U38" s="239"/>
      <c r="V38" s="240"/>
      <c r="W38" s="478"/>
      <c r="X38" s="478"/>
      <c r="Y38" s="478"/>
      <c r="Z38" s="478"/>
      <c r="AA38" s="478"/>
      <c r="AB38" s="479"/>
      <c r="AC38" s="460"/>
      <c r="AD38" s="461"/>
      <c r="AE38" s="462"/>
      <c r="AG38" s="235"/>
      <c r="AH38" s="235"/>
      <c r="AI38" s="235"/>
      <c r="AJ38" s="235"/>
      <c r="AK38" s="235"/>
      <c r="AL38" s="235"/>
      <c r="AM38" s="236"/>
      <c r="AN38" s="317" t="str">
        <f>IFERROR(IF(AW38,VLOOKUP(請書!$AG38,宿泊料金表!$D$4:$F38,3,0),VLOOKUP(請書!$AG38,宿泊料金表!$D$4:$F$23,2,0)),"")</f>
        <v/>
      </c>
      <c r="AO38" s="318"/>
      <c r="AP38" s="318"/>
      <c r="AQ38" s="318"/>
      <c r="AR38" s="319"/>
      <c r="AS38" s="467"/>
      <c r="AT38" s="467"/>
      <c r="AU38" s="467"/>
      <c r="AV38" s="467"/>
      <c r="AW38" s="21" t="b">
        <v>0</v>
      </c>
      <c r="AX38" s="3"/>
      <c r="AY38" s="3"/>
    </row>
    <row r="39" spans="1:55" s="1" customFormat="1" ht="23.1" customHeight="1">
      <c r="D39" s="475"/>
      <c r="E39" s="476"/>
      <c r="F39" s="477"/>
      <c r="G39" s="463"/>
      <c r="H39" s="341"/>
      <c r="I39" s="275"/>
      <c r="J39" s="474"/>
      <c r="K39" s="463"/>
      <c r="L39" s="341"/>
      <c r="M39" s="275"/>
      <c r="N39" s="474"/>
      <c r="O39" s="463"/>
      <c r="P39" s="341"/>
      <c r="Q39" s="275"/>
      <c r="R39" s="474"/>
      <c r="S39" s="463"/>
      <c r="T39" s="341"/>
      <c r="U39" s="275"/>
      <c r="V39" s="474"/>
      <c r="W39" s="468"/>
      <c r="X39" s="468"/>
      <c r="Y39" s="468"/>
      <c r="Z39" s="468"/>
      <c r="AA39" s="468"/>
      <c r="AB39" s="442"/>
      <c r="AC39" s="460"/>
      <c r="AD39" s="461"/>
      <c r="AE39" s="462"/>
      <c r="AG39" s="235"/>
      <c r="AH39" s="235"/>
      <c r="AI39" s="235"/>
      <c r="AJ39" s="235"/>
      <c r="AK39" s="235"/>
      <c r="AL39" s="235"/>
      <c r="AM39" s="236"/>
      <c r="AN39" s="317" t="str">
        <f>IFERROR(IF(AW39,VLOOKUP(請書!$AG39,宿泊料金表!$D$4:$F39,3,0),VLOOKUP(請書!$AG39,宿泊料金表!$D$4:$F$23,2,0)),"")</f>
        <v/>
      </c>
      <c r="AO39" s="318"/>
      <c r="AP39" s="318"/>
      <c r="AQ39" s="318"/>
      <c r="AR39" s="319"/>
      <c r="AS39" s="467"/>
      <c r="AT39" s="467"/>
      <c r="AU39" s="467"/>
      <c r="AV39" s="467"/>
      <c r="AW39" s="21" t="b">
        <v>0</v>
      </c>
      <c r="AX39" s="3"/>
      <c r="AY39" s="3"/>
    </row>
    <row r="40" spans="1:55" s="1" customFormat="1" ht="23.1" customHeight="1">
      <c r="D40" s="482"/>
      <c r="E40" s="483"/>
      <c r="F40" s="484"/>
      <c r="G40" s="237"/>
      <c r="H40" s="454"/>
      <c r="I40" s="239"/>
      <c r="J40" s="240"/>
      <c r="K40" s="237"/>
      <c r="L40" s="454"/>
      <c r="M40" s="239"/>
      <c r="N40" s="240"/>
      <c r="O40" s="237"/>
      <c r="P40" s="454"/>
      <c r="Q40" s="239"/>
      <c r="R40" s="240"/>
      <c r="S40" s="237"/>
      <c r="T40" s="454"/>
      <c r="U40" s="239"/>
      <c r="V40" s="240"/>
      <c r="W40" s="279"/>
      <c r="X40" s="279"/>
      <c r="Y40" s="279"/>
      <c r="Z40" s="279"/>
      <c r="AA40" s="279"/>
      <c r="AB40" s="237"/>
      <c r="AC40" s="460"/>
      <c r="AD40" s="461"/>
      <c r="AE40" s="462"/>
      <c r="AG40" s="235"/>
      <c r="AH40" s="235"/>
      <c r="AI40" s="235"/>
      <c r="AJ40" s="235"/>
      <c r="AK40" s="235"/>
      <c r="AL40" s="235"/>
      <c r="AM40" s="236"/>
      <c r="AN40" s="317" t="str">
        <f>IFERROR(IF(AW40,VLOOKUP(請書!$AG40,宿泊料金表!$D$4:$F40,3,0),VLOOKUP(請書!$AG40,宿泊料金表!$D$4:$F$23,2,0)),"")</f>
        <v/>
      </c>
      <c r="AO40" s="318"/>
      <c r="AP40" s="318"/>
      <c r="AQ40" s="318"/>
      <c r="AR40" s="319"/>
      <c r="AS40" s="273"/>
      <c r="AT40" s="241"/>
      <c r="AU40" s="241"/>
      <c r="AV40" s="274"/>
      <c r="AW40" s="21" t="b">
        <v>0</v>
      </c>
      <c r="AX40" s="3"/>
      <c r="AY40" s="3"/>
    </row>
    <row r="41" spans="1:55" s="1" customFormat="1" ht="23.1" customHeight="1">
      <c r="D41" s="475"/>
      <c r="E41" s="476"/>
      <c r="F41" s="477"/>
      <c r="G41" s="463"/>
      <c r="H41" s="341"/>
      <c r="I41" s="275"/>
      <c r="J41" s="474"/>
      <c r="K41" s="463"/>
      <c r="L41" s="341"/>
      <c r="M41" s="275"/>
      <c r="N41" s="474"/>
      <c r="O41" s="463"/>
      <c r="P41" s="341"/>
      <c r="Q41" s="275"/>
      <c r="R41" s="474"/>
      <c r="S41" s="463"/>
      <c r="T41" s="341"/>
      <c r="U41" s="275"/>
      <c r="V41" s="474"/>
      <c r="W41" s="480"/>
      <c r="X41" s="480"/>
      <c r="Y41" s="480"/>
      <c r="Z41" s="480"/>
      <c r="AA41" s="480"/>
      <c r="AB41" s="481"/>
      <c r="AC41" s="460"/>
      <c r="AD41" s="461"/>
      <c r="AE41" s="462"/>
      <c r="AG41" s="235"/>
      <c r="AH41" s="235"/>
      <c r="AI41" s="235"/>
      <c r="AJ41" s="235"/>
      <c r="AK41" s="235"/>
      <c r="AL41" s="235"/>
      <c r="AM41" s="236"/>
      <c r="AN41" s="317" t="str">
        <f>IFERROR(IF(AW41,VLOOKUP(請書!$AG41,宿泊料金表!$D$4:$F41,3,0),VLOOKUP(請書!$AG41,宿泊料金表!$D$4:$F$23,2,0)),"")</f>
        <v/>
      </c>
      <c r="AO41" s="318"/>
      <c r="AP41" s="318"/>
      <c r="AQ41" s="318"/>
      <c r="AR41" s="319"/>
      <c r="AS41" s="273"/>
      <c r="AT41" s="241"/>
      <c r="AU41" s="241"/>
      <c r="AV41" s="274"/>
      <c r="AW41" s="21" t="b">
        <v>0</v>
      </c>
      <c r="AX41" s="3"/>
      <c r="AY41" s="3"/>
    </row>
    <row r="42" spans="1:55" s="1" customFormat="1" ht="23.1" customHeight="1">
      <c r="D42" s="482"/>
      <c r="E42" s="483"/>
      <c r="F42" s="484"/>
      <c r="G42" s="237"/>
      <c r="H42" s="454"/>
      <c r="I42" s="239"/>
      <c r="J42" s="240"/>
      <c r="K42" s="237"/>
      <c r="L42" s="454"/>
      <c r="M42" s="239"/>
      <c r="N42" s="240"/>
      <c r="O42" s="237"/>
      <c r="P42" s="454"/>
      <c r="Q42" s="239"/>
      <c r="R42" s="240"/>
      <c r="S42" s="237"/>
      <c r="T42" s="454"/>
      <c r="U42" s="239"/>
      <c r="V42" s="240"/>
      <c r="W42" s="279"/>
      <c r="X42" s="279"/>
      <c r="Y42" s="279"/>
      <c r="Z42" s="279"/>
      <c r="AA42" s="279"/>
      <c r="AB42" s="237"/>
      <c r="AC42" s="460"/>
      <c r="AD42" s="461"/>
      <c r="AE42" s="462"/>
      <c r="AG42" s="235"/>
      <c r="AH42" s="235"/>
      <c r="AI42" s="235"/>
      <c r="AJ42" s="235"/>
      <c r="AK42" s="235"/>
      <c r="AL42" s="235"/>
      <c r="AM42" s="236"/>
      <c r="AN42" s="317" t="str">
        <f>IFERROR(IF(AW42,VLOOKUP(請書!$AG42,宿泊料金表!$D$4:$F42,3,0),VLOOKUP(請書!$AG42,宿泊料金表!$D$4:$F$23,2,0)),"")</f>
        <v/>
      </c>
      <c r="AO42" s="318"/>
      <c r="AP42" s="318"/>
      <c r="AQ42" s="318"/>
      <c r="AR42" s="319"/>
      <c r="AS42" s="273"/>
      <c r="AT42" s="241"/>
      <c r="AU42" s="241"/>
      <c r="AV42" s="274"/>
      <c r="AW42" s="21" t="b">
        <v>0</v>
      </c>
      <c r="AX42" s="3"/>
      <c r="AY42" s="3"/>
    </row>
    <row r="43" spans="1:55" s="1" customFormat="1" ht="23.1" customHeight="1">
      <c r="D43" s="475"/>
      <c r="E43" s="476"/>
      <c r="F43" s="477"/>
      <c r="G43" s="463"/>
      <c r="H43" s="341"/>
      <c r="I43" s="275"/>
      <c r="J43" s="474"/>
      <c r="K43" s="463"/>
      <c r="L43" s="341"/>
      <c r="M43" s="275"/>
      <c r="N43" s="474"/>
      <c r="O43" s="463"/>
      <c r="P43" s="341"/>
      <c r="Q43" s="275"/>
      <c r="R43" s="474"/>
      <c r="S43" s="463"/>
      <c r="T43" s="341"/>
      <c r="U43" s="275"/>
      <c r="V43" s="474"/>
      <c r="W43" s="480"/>
      <c r="X43" s="480"/>
      <c r="Y43" s="480"/>
      <c r="Z43" s="480"/>
      <c r="AA43" s="480"/>
      <c r="AB43" s="481"/>
      <c r="AC43" s="460"/>
      <c r="AD43" s="461"/>
      <c r="AE43" s="462"/>
      <c r="AG43" s="235"/>
      <c r="AH43" s="235"/>
      <c r="AI43" s="235"/>
      <c r="AJ43" s="235"/>
      <c r="AK43" s="235"/>
      <c r="AL43" s="235"/>
      <c r="AM43" s="236"/>
      <c r="AN43" s="317" t="str">
        <f>IFERROR(IF(AW43,VLOOKUP(請書!$AG43,宿泊料金表!$D$4:$F43,3,0),VLOOKUP(請書!$AG43,宿泊料金表!$D$4:$F$23,2,0)),"")</f>
        <v/>
      </c>
      <c r="AO43" s="318"/>
      <c r="AP43" s="318"/>
      <c r="AQ43" s="318"/>
      <c r="AR43" s="319"/>
      <c r="AS43" s="467"/>
      <c r="AT43" s="467"/>
      <c r="AU43" s="467"/>
      <c r="AV43" s="467"/>
      <c r="AW43" s="21" t="b">
        <v>0</v>
      </c>
      <c r="AX43" s="3"/>
      <c r="AY43" s="3"/>
    </row>
    <row r="44" spans="1:55" s="1" customFormat="1" ht="23.1" customHeight="1">
      <c r="D44" s="482"/>
      <c r="E44" s="483"/>
      <c r="F44" s="484"/>
      <c r="G44" s="237"/>
      <c r="H44" s="454"/>
      <c r="I44" s="239"/>
      <c r="J44" s="240"/>
      <c r="K44" s="237"/>
      <c r="L44" s="454"/>
      <c r="M44" s="239"/>
      <c r="N44" s="240"/>
      <c r="O44" s="237"/>
      <c r="P44" s="454"/>
      <c r="Q44" s="239"/>
      <c r="R44" s="240"/>
      <c r="S44" s="237"/>
      <c r="T44" s="454"/>
      <c r="U44" s="239"/>
      <c r="V44" s="240"/>
      <c r="W44" s="279"/>
      <c r="X44" s="279"/>
      <c r="Y44" s="279"/>
      <c r="Z44" s="279"/>
      <c r="AA44" s="279"/>
      <c r="AB44" s="237"/>
      <c r="AC44" s="460"/>
      <c r="AD44" s="461"/>
      <c r="AE44" s="462"/>
      <c r="AG44" s="235"/>
      <c r="AH44" s="235"/>
      <c r="AI44" s="235"/>
      <c r="AJ44" s="235"/>
      <c r="AK44" s="235"/>
      <c r="AL44" s="235"/>
      <c r="AM44" s="236"/>
      <c r="AN44" s="317" t="str">
        <f>IFERROR(IF(AW44,VLOOKUP(請書!$AG44,宿泊料金表!$D$4:$F44,3,0),VLOOKUP(請書!$AG44,宿泊料金表!$D$4:$F$23,2,0)),"")</f>
        <v/>
      </c>
      <c r="AO44" s="318"/>
      <c r="AP44" s="318"/>
      <c r="AQ44" s="318"/>
      <c r="AR44" s="319"/>
      <c r="AS44" s="467"/>
      <c r="AT44" s="467"/>
      <c r="AU44" s="467"/>
      <c r="AV44" s="467"/>
      <c r="AW44" s="21" t="b">
        <v>0</v>
      </c>
      <c r="AX44" s="3"/>
      <c r="AY44" s="3"/>
    </row>
    <row r="45" spans="1:55" s="1" customFormat="1" ht="23.1" customHeight="1">
      <c r="D45" s="475"/>
      <c r="E45" s="476"/>
      <c r="F45" s="477"/>
      <c r="G45" s="463"/>
      <c r="H45" s="341"/>
      <c r="I45" s="275"/>
      <c r="J45" s="474"/>
      <c r="K45" s="463"/>
      <c r="L45" s="341"/>
      <c r="M45" s="275"/>
      <c r="N45" s="474"/>
      <c r="O45" s="463"/>
      <c r="P45" s="341"/>
      <c r="Q45" s="275"/>
      <c r="R45" s="474"/>
      <c r="S45" s="463"/>
      <c r="T45" s="341"/>
      <c r="U45" s="275"/>
      <c r="V45" s="474"/>
      <c r="W45" s="463"/>
      <c r="X45" s="474"/>
      <c r="Y45" s="463"/>
      <c r="Z45" s="276"/>
      <c r="AA45" s="276"/>
      <c r="AB45" s="276"/>
      <c r="AC45" s="460"/>
      <c r="AD45" s="461"/>
      <c r="AE45" s="462"/>
      <c r="AG45" s="235"/>
      <c r="AH45" s="235"/>
      <c r="AI45" s="235"/>
      <c r="AJ45" s="235"/>
      <c r="AK45" s="235"/>
      <c r="AL45" s="235"/>
      <c r="AM45" s="236"/>
      <c r="AN45" s="317" t="str">
        <f>IFERROR(IF(AW45,VLOOKUP(請書!$AG45,宿泊料金表!$D$4:$F45,3,0),VLOOKUP(請書!$AG45,宿泊料金表!$D$4:$F$23,2,0)),"")</f>
        <v/>
      </c>
      <c r="AO45" s="318"/>
      <c r="AP45" s="318"/>
      <c r="AQ45" s="318"/>
      <c r="AR45" s="319"/>
      <c r="AS45" s="467"/>
      <c r="AT45" s="467"/>
      <c r="AU45" s="467"/>
      <c r="AV45" s="467"/>
      <c r="AW45" s="21" t="b">
        <v>0</v>
      </c>
      <c r="AX45" s="3"/>
      <c r="AY45" s="3"/>
    </row>
    <row r="46" spans="1:55" s="1" customFormat="1" ht="23.1" customHeight="1" thickBot="1">
      <c r="D46" s="644"/>
      <c r="E46" s="645"/>
      <c r="F46" s="646"/>
      <c r="G46" s="641"/>
      <c r="H46" s="647"/>
      <c r="I46" s="648"/>
      <c r="J46" s="642"/>
      <c r="K46" s="641"/>
      <c r="L46" s="647"/>
      <c r="M46" s="648"/>
      <c r="N46" s="642"/>
      <c r="O46" s="641"/>
      <c r="P46" s="647"/>
      <c r="Q46" s="648"/>
      <c r="R46" s="642"/>
      <c r="S46" s="641"/>
      <c r="T46" s="647"/>
      <c r="U46" s="648"/>
      <c r="V46" s="642"/>
      <c r="W46" s="641"/>
      <c r="X46" s="642"/>
      <c r="Y46" s="641"/>
      <c r="Z46" s="643"/>
      <c r="AA46" s="643"/>
      <c r="AB46" s="643"/>
      <c r="AC46" s="460"/>
      <c r="AD46" s="461"/>
      <c r="AE46" s="462"/>
      <c r="AG46" s="235"/>
      <c r="AH46" s="235"/>
      <c r="AI46" s="235"/>
      <c r="AJ46" s="235"/>
      <c r="AK46" s="235"/>
      <c r="AL46" s="235"/>
      <c r="AM46" s="236"/>
      <c r="AN46" s="317" t="str">
        <f>IFERROR(IF(AW46,VLOOKUP(請書!$AG46,宿泊料金表!$D$4:$F46,3,0),VLOOKUP(請書!$AG46,宿泊料金表!$D$4:$F$23,2,0)),"")</f>
        <v/>
      </c>
      <c r="AO46" s="318"/>
      <c r="AP46" s="318"/>
      <c r="AQ46" s="318"/>
      <c r="AR46" s="319"/>
      <c r="AS46" s="467"/>
      <c r="AT46" s="467"/>
      <c r="AU46" s="467"/>
      <c r="AV46" s="467"/>
      <c r="AW46" s="21" t="b">
        <v>0</v>
      </c>
      <c r="AX46" s="3"/>
      <c r="AY46" s="3"/>
    </row>
    <row r="47" spans="1:55" s="1" customFormat="1" ht="23.1" customHeight="1">
      <c r="A47" s="485" t="s">
        <v>58</v>
      </c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3"/>
      <c r="AH47" s="485" t="s">
        <v>59</v>
      </c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4"/>
    </row>
    <row r="48" spans="1:55" s="1" customFormat="1" ht="23.1" customHeight="1">
      <c r="A48" s="486" t="s">
        <v>47</v>
      </c>
      <c r="B48" s="487"/>
      <c r="C48" s="488"/>
      <c r="D48" s="492" t="s">
        <v>104</v>
      </c>
      <c r="E48" s="493"/>
      <c r="F48" s="493"/>
      <c r="G48" s="493"/>
      <c r="H48" s="493"/>
      <c r="I48" s="493"/>
      <c r="J48" s="493"/>
      <c r="K48" s="493"/>
      <c r="L48" s="493"/>
      <c r="M48" s="494"/>
      <c r="N48" s="492" t="s">
        <v>105</v>
      </c>
      <c r="O48" s="493"/>
      <c r="P48" s="493"/>
      <c r="Q48" s="493"/>
      <c r="R48" s="493"/>
      <c r="S48" s="493"/>
      <c r="T48" s="493"/>
      <c r="U48" s="493"/>
      <c r="V48" s="493"/>
      <c r="W48" s="494"/>
      <c r="X48" s="492" t="s">
        <v>106</v>
      </c>
      <c r="Y48" s="493"/>
      <c r="Z48" s="493"/>
      <c r="AA48" s="493"/>
      <c r="AB48" s="493"/>
      <c r="AC48" s="493"/>
      <c r="AD48" s="493"/>
      <c r="AE48" s="493"/>
      <c r="AF48" s="493"/>
      <c r="AG48" s="495"/>
      <c r="AH48" s="496" t="s">
        <v>60</v>
      </c>
      <c r="AI48" s="449"/>
      <c r="AJ48" s="449"/>
      <c r="AK48" s="449"/>
      <c r="AL48" s="449"/>
      <c r="AM48" s="449"/>
      <c r="AN48" s="449"/>
      <c r="AO48" s="449"/>
      <c r="AP48" s="449" t="str">
        <f>IF(宿泊申込書!AG39,"有","無")</f>
        <v>無</v>
      </c>
      <c r="AQ48" s="449"/>
      <c r="AR48" s="449"/>
      <c r="AS48" s="497"/>
      <c r="AT48" s="4"/>
    </row>
    <row r="49" spans="1:46" s="1" customFormat="1" ht="23.1" customHeight="1">
      <c r="A49" s="489"/>
      <c r="B49" s="490"/>
      <c r="C49" s="491"/>
      <c r="D49" s="492" t="s">
        <v>61</v>
      </c>
      <c r="E49" s="493"/>
      <c r="F49" s="498"/>
      <c r="G49" s="499" t="s">
        <v>62</v>
      </c>
      <c r="H49" s="493"/>
      <c r="I49" s="498"/>
      <c r="J49" s="499" t="s">
        <v>63</v>
      </c>
      <c r="K49" s="493"/>
      <c r="L49" s="493"/>
      <c r="M49" s="494"/>
      <c r="N49" s="492" t="s">
        <v>61</v>
      </c>
      <c r="O49" s="493"/>
      <c r="P49" s="498"/>
      <c r="Q49" s="499" t="s">
        <v>62</v>
      </c>
      <c r="R49" s="493"/>
      <c r="S49" s="498"/>
      <c r="T49" s="499" t="s">
        <v>63</v>
      </c>
      <c r="U49" s="493"/>
      <c r="V49" s="493"/>
      <c r="W49" s="494"/>
      <c r="X49" s="492" t="s">
        <v>61</v>
      </c>
      <c r="Y49" s="493"/>
      <c r="Z49" s="498"/>
      <c r="AA49" s="499" t="s">
        <v>62</v>
      </c>
      <c r="AB49" s="493"/>
      <c r="AC49" s="498"/>
      <c r="AD49" s="499" t="s">
        <v>63</v>
      </c>
      <c r="AE49" s="493"/>
      <c r="AF49" s="493"/>
      <c r="AG49" s="495"/>
      <c r="AH49" s="500"/>
      <c r="AI49" s="501"/>
      <c r="AJ49" s="501"/>
      <c r="AK49" s="501"/>
      <c r="AL49" s="501"/>
      <c r="AM49" s="501"/>
      <c r="AN49" s="501"/>
      <c r="AO49" s="501"/>
      <c r="AP49" s="501"/>
      <c r="AQ49" s="501"/>
      <c r="AR49" s="501"/>
      <c r="AS49" s="501"/>
      <c r="AT49" s="4"/>
    </row>
    <row r="50" spans="1:46" s="1" customFormat="1" ht="23.1" customHeight="1">
      <c r="A50" s="502">
        <f>宿泊申込書!B34</f>
        <v>45012</v>
      </c>
      <c r="B50" s="503"/>
      <c r="C50" s="504"/>
      <c r="D50" s="505" t="str">
        <f>IF(宿泊申込書!F34="","",宿泊申込書!F34)</f>
        <v/>
      </c>
      <c r="E50" s="506"/>
      <c r="F50" s="507"/>
      <c r="G50" s="508"/>
      <c r="H50" s="509"/>
      <c r="I50" s="510"/>
      <c r="J50" s="511"/>
      <c r="K50" s="512"/>
      <c r="L50" s="512"/>
      <c r="M50" s="513"/>
      <c r="N50" s="505"/>
      <c r="O50" s="506"/>
      <c r="P50" s="507"/>
      <c r="Q50" s="508"/>
      <c r="R50" s="509"/>
      <c r="S50" s="510"/>
      <c r="T50" s="511"/>
      <c r="U50" s="512"/>
      <c r="V50" s="512"/>
      <c r="W50" s="513"/>
      <c r="X50" s="505" t="str">
        <f>IF(宿泊申込書!N34="","0",宿泊申込書!N34)</f>
        <v>0</v>
      </c>
      <c r="Y50" s="506"/>
      <c r="Z50" s="507"/>
      <c r="AA50" s="508"/>
      <c r="AB50" s="509"/>
      <c r="AC50" s="510"/>
      <c r="AD50" s="511"/>
      <c r="AE50" s="512"/>
      <c r="AF50" s="512"/>
      <c r="AG50" s="513"/>
      <c r="AH50" s="514"/>
      <c r="AI50" s="440"/>
      <c r="AJ50" s="440"/>
      <c r="AK50" s="440"/>
      <c r="AL50" s="440"/>
      <c r="AM50" s="440"/>
      <c r="AN50" s="440"/>
      <c r="AO50" s="440"/>
      <c r="AP50" s="440"/>
      <c r="AQ50" s="440"/>
      <c r="AR50" s="440"/>
      <c r="AS50" s="440"/>
      <c r="AT50" s="4"/>
    </row>
    <row r="51" spans="1:46" s="1" customFormat="1" ht="23.1" customHeight="1">
      <c r="A51" s="515"/>
      <c r="B51" s="516"/>
      <c r="C51" s="517"/>
      <c r="D51" s="518"/>
      <c r="E51" s="519"/>
      <c r="F51" s="520"/>
      <c r="G51" s="521"/>
      <c r="H51" s="522"/>
      <c r="I51" s="523"/>
      <c r="J51" s="524"/>
      <c r="K51" s="525"/>
      <c r="L51" s="525"/>
      <c r="M51" s="526"/>
      <c r="N51" s="518"/>
      <c r="O51" s="519"/>
      <c r="P51" s="520"/>
      <c r="Q51" s="521"/>
      <c r="R51" s="522"/>
      <c r="S51" s="523"/>
      <c r="T51" s="527"/>
      <c r="U51" s="528"/>
      <c r="V51" s="528"/>
      <c r="W51" s="529"/>
      <c r="X51" s="530"/>
      <c r="Y51" s="531"/>
      <c r="Z51" s="532"/>
      <c r="AA51" s="533"/>
      <c r="AB51" s="534"/>
      <c r="AC51" s="535"/>
      <c r="AD51" s="527"/>
      <c r="AE51" s="528"/>
      <c r="AF51" s="528"/>
      <c r="AG51" s="529"/>
      <c r="AH51" s="514"/>
      <c r="AI51" s="440"/>
      <c r="AJ51" s="440"/>
      <c r="AK51" s="440"/>
      <c r="AL51" s="440"/>
      <c r="AM51" s="440"/>
      <c r="AN51" s="440"/>
      <c r="AO51" s="440"/>
      <c r="AP51" s="440"/>
      <c r="AQ51" s="440"/>
      <c r="AR51" s="440"/>
      <c r="AS51" s="440"/>
      <c r="AT51" s="4"/>
    </row>
    <row r="52" spans="1:46" s="1" customFormat="1" ht="23.1" customHeight="1">
      <c r="A52" s="502">
        <f>宿泊申込書!B35</f>
        <v>45013</v>
      </c>
      <c r="B52" s="503"/>
      <c r="C52" s="504"/>
      <c r="D52" s="505" t="str">
        <f>IF(宿泊申込書!F35="","0",宿泊申込書!F35)</f>
        <v>0</v>
      </c>
      <c r="E52" s="506"/>
      <c r="F52" s="507"/>
      <c r="G52" s="508"/>
      <c r="H52" s="509"/>
      <c r="I52" s="510"/>
      <c r="J52" s="511"/>
      <c r="K52" s="512"/>
      <c r="L52" s="512"/>
      <c r="M52" s="513"/>
      <c r="N52" s="505"/>
      <c r="O52" s="506"/>
      <c r="P52" s="507"/>
      <c r="Q52" s="508"/>
      <c r="R52" s="509"/>
      <c r="S52" s="510"/>
      <c r="T52" s="511"/>
      <c r="U52" s="512"/>
      <c r="V52" s="512"/>
      <c r="W52" s="513"/>
      <c r="X52" s="505" t="str">
        <f>IF(宿泊申込書!N35="","0",宿泊申込書!N35)</f>
        <v>0</v>
      </c>
      <c r="Y52" s="506"/>
      <c r="Z52" s="507"/>
      <c r="AA52" s="508"/>
      <c r="AB52" s="509"/>
      <c r="AC52" s="510"/>
      <c r="AD52" s="511"/>
      <c r="AE52" s="512"/>
      <c r="AF52" s="512"/>
      <c r="AG52" s="513"/>
      <c r="AH52" s="514"/>
      <c r="AI52" s="440"/>
      <c r="AJ52" s="440"/>
      <c r="AK52" s="440"/>
      <c r="AL52" s="440"/>
      <c r="AM52" s="440"/>
      <c r="AN52" s="440"/>
      <c r="AO52" s="440"/>
      <c r="AP52" s="440"/>
      <c r="AQ52" s="440"/>
      <c r="AR52" s="440"/>
      <c r="AS52" s="440"/>
      <c r="AT52" s="4"/>
    </row>
    <row r="53" spans="1:46" s="1" customFormat="1" ht="23.1" customHeight="1">
      <c r="A53" s="515"/>
      <c r="B53" s="516"/>
      <c r="C53" s="517"/>
      <c r="D53" s="518"/>
      <c r="E53" s="519"/>
      <c r="F53" s="520"/>
      <c r="G53" s="521"/>
      <c r="H53" s="522"/>
      <c r="I53" s="523"/>
      <c r="J53" s="524"/>
      <c r="K53" s="525"/>
      <c r="L53" s="525"/>
      <c r="M53" s="526"/>
      <c r="N53" s="518"/>
      <c r="O53" s="519"/>
      <c r="P53" s="520"/>
      <c r="Q53" s="521"/>
      <c r="R53" s="522"/>
      <c r="S53" s="523"/>
      <c r="T53" s="527"/>
      <c r="U53" s="528"/>
      <c r="V53" s="528"/>
      <c r="W53" s="529"/>
      <c r="X53" s="539"/>
      <c r="Y53" s="528"/>
      <c r="Z53" s="540"/>
      <c r="AA53" s="541"/>
      <c r="AB53" s="542"/>
      <c r="AC53" s="543"/>
      <c r="AD53" s="527"/>
      <c r="AE53" s="528"/>
      <c r="AF53" s="528"/>
      <c r="AG53" s="529"/>
      <c r="AH53" s="514"/>
      <c r="AI53" s="440"/>
      <c r="AJ53" s="440"/>
      <c r="AK53" s="440"/>
      <c r="AL53" s="440"/>
      <c r="AM53" s="440"/>
      <c r="AN53" s="440"/>
      <c r="AO53" s="440"/>
      <c r="AP53" s="440"/>
      <c r="AQ53" s="440"/>
      <c r="AR53" s="440"/>
      <c r="AS53" s="440"/>
      <c r="AT53" s="4"/>
    </row>
    <row r="54" spans="1:46" s="1" customFormat="1" ht="23.1" customHeight="1">
      <c r="A54" s="502">
        <f>宿泊申込書!B36</f>
        <v>45014</v>
      </c>
      <c r="B54" s="503"/>
      <c r="C54" s="504"/>
      <c r="D54" s="505" t="str">
        <f>IF(宿泊申込書!F36="","0",宿泊申込書!F36)</f>
        <v>0</v>
      </c>
      <c r="E54" s="506"/>
      <c r="F54" s="507"/>
      <c r="G54" s="508"/>
      <c r="H54" s="509"/>
      <c r="I54" s="510"/>
      <c r="J54" s="511"/>
      <c r="K54" s="512"/>
      <c r="L54" s="512"/>
      <c r="M54" s="513"/>
      <c r="N54" s="505"/>
      <c r="O54" s="506"/>
      <c r="P54" s="507"/>
      <c r="Q54" s="508"/>
      <c r="R54" s="509"/>
      <c r="S54" s="510"/>
      <c r="T54" s="511"/>
      <c r="U54" s="512"/>
      <c r="V54" s="512"/>
      <c r="W54" s="513"/>
      <c r="X54" s="505" t="str">
        <f>IF(宿泊申込書!N36="","0",宿泊申込書!N36)</f>
        <v>0</v>
      </c>
      <c r="Y54" s="506"/>
      <c r="Z54" s="507"/>
      <c r="AA54" s="508"/>
      <c r="AB54" s="509"/>
      <c r="AC54" s="510"/>
      <c r="AD54" s="536"/>
      <c r="AE54" s="537"/>
      <c r="AF54" s="537"/>
      <c r="AG54" s="538"/>
      <c r="AH54" s="514"/>
      <c r="AI54" s="440"/>
      <c r="AJ54" s="440"/>
      <c r="AK54" s="440"/>
      <c r="AL54" s="440"/>
      <c r="AM54" s="440"/>
      <c r="AN54" s="440"/>
      <c r="AO54" s="440"/>
      <c r="AP54" s="440"/>
      <c r="AQ54" s="440"/>
      <c r="AR54" s="440"/>
      <c r="AS54" s="440"/>
      <c r="AT54" s="4"/>
    </row>
    <row r="55" spans="1:46" s="1" customFormat="1" ht="23.1" customHeight="1">
      <c r="A55" s="515"/>
      <c r="B55" s="516"/>
      <c r="C55" s="517"/>
      <c r="D55" s="544"/>
      <c r="E55" s="525"/>
      <c r="F55" s="545"/>
      <c r="G55" s="521"/>
      <c r="H55" s="522"/>
      <c r="I55" s="523"/>
      <c r="J55" s="524"/>
      <c r="K55" s="525"/>
      <c r="L55" s="525"/>
      <c r="M55" s="526"/>
      <c r="N55" s="544"/>
      <c r="O55" s="525"/>
      <c r="P55" s="545"/>
      <c r="Q55" s="521"/>
      <c r="R55" s="522"/>
      <c r="S55" s="523"/>
      <c r="T55" s="527"/>
      <c r="U55" s="528"/>
      <c r="V55" s="528"/>
      <c r="W55" s="529"/>
      <c r="X55" s="539"/>
      <c r="Y55" s="528"/>
      <c r="Z55" s="540"/>
      <c r="AA55" s="541"/>
      <c r="AB55" s="542"/>
      <c r="AC55" s="543"/>
      <c r="AD55" s="527"/>
      <c r="AE55" s="528"/>
      <c r="AF55" s="528"/>
      <c r="AG55" s="529"/>
      <c r="AH55" s="514"/>
      <c r="AI55" s="440"/>
      <c r="AJ55" s="440"/>
      <c r="AK55" s="440"/>
      <c r="AL55" s="440"/>
      <c r="AM55" s="440"/>
      <c r="AN55" s="440"/>
      <c r="AO55" s="440"/>
      <c r="AP55" s="440"/>
      <c r="AQ55" s="440"/>
      <c r="AR55" s="440"/>
      <c r="AS55" s="440"/>
      <c r="AT55" s="4"/>
    </row>
    <row r="56" spans="1:46" s="1" customFormat="1" ht="23.1" customHeight="1">
      <c r="A56" s="502"/>
      <c r="B56" s="503"/>
      <c r="C56" s="504"/>
      <c r="D56" s="505"/>
      <c r="E56" s="506"/>
      <c r="F56" s="507"/>
      <c r="G56" s="508"/>
      <c r="H56" s="509"/>
      <c r="I56" s="510"/>
      <c r="J56" s="511"/>
      <c r="K56" s="512"/>
      <c r="L56" s="512"/>
      <c r="M56" s="513"/>
      <c r="N56" s="505"/>
      <c r="O56" s="506"/>
      <c r="P56" s="507"/>
      <c r="Q56" s="508"/>
      <c r="R56" s="509"/>
      <c r="S56" s="510"/>
      <c r="T56" s="511"/>
      <c r="U56" s="512"/>
      <c r="V56" s="512"/>
      <c r="W56" s="513"/>
      <c r="X56" s="546"/>
      <c r="Y56" s="512"/>
      <c r="Z56" s="547"/>
      <c r="AA56" s="508"/>
      <c r="AB56" s="509"/>
      <c r="AC56" s="510"/>
      <c r="AD56" s="511"/>
      <c r="AE56" s="512"/>
      <c r="AF56" s="512"/>
      <c r="AG56" s="513"/>
      <c r="AH56" s="514"/>
      <c r="AI56" s="440"/>
      <c r="AJ56" s="440"/>
      <c r="AK56" s="440"/>
      <c r="AL56" s="440"/>
      <c r="AM56" s="440"/>
      <c r="AN56" s="440"/>
      <c r="AO56" s="440"/>
      <c r="AP56" s="440"/>
      <c r="AQ56" s="440"/>
      <c r="AR56" s="440"/>
      <c r="AS56" s="440"/>
      <c r="AT56" s="4"/>
    </row>
    <row r="57" spans="1:46" s="1" customFormat="1" ht="23.1" customHeight="1">
      <c r="A57" s="515"/>
      <c r="B57" s="516"/>
      <c r="C57" s="517"/>
      <c r="D57" s="544"/>
      <c r="E57" s="525"/>
      <c r="F57" s="545"/>
      <c r="G57" s="521"/>
      <c r="H57" s="522"/>
      <c r="I57" s="523"/>
      <c r="J57" s="524"/>
      <c r="K57" s="525"/>
      <c r="L57" s="525"/>
      <c r="M57" s="526"/>
      <c r="N57" s="544"/>
      <c r="O57" s="525"/>
      <c r="P57" s="545"/>
      <c r="Q57" s="521"/>
      <c r="R57" s="522"/>
      <c r="S57" s="523"/>
      <c r="T57" s="527"/>
      <c r="U57" s="528"/>
      <c r="V57" s="528"/>
      <c r="W57" s="529"/>
      <c r="X57" s="539"/>
      <c r="Y57" s="528"/>
      <c r="Z57" s="540"/>
      <c r="AA57" s="541"/>
      <c r="AB57" s="542"/>
      <c r="AC57" s="543"/>
      <c r="AD57" s="527"/>
      <c r="AE57" s="528"/>
      <c r="AF57" s="528"/>
      <c r="AG57" s="529"/>
      <c r="AH57" s="514"/>
      <c r="AI57" s="440"/>
      <c r="AJ57" s="440"/>
      <c r="AK57" s="440"/>
      <c r="AL57" s="440"/>
      <c r="AM57" s="440"/>
      <c r="AN57" s="440"/>
      <c r="AO57" s="440"/>
      <c r="AP57" s="440"/>
      <c r="AQ57" s="440"/>
      <c r="AR57" s="440"/>
      <c r="AS57" s="440"/>
      <c r="AT57" s="4"/>
    </row>
    <row r="58" spans="1:46" s="1" customFormat="1" ht="23.1" customHeight="1">
      <c r="A58" s="502"/>
      <c r="B58" s="503"/>
      <c r="C58" s="504"/>
      <c r="D58" s="546"/>
      <c r="E58" s="512"/>
      <c r="F58" s="547"/>
      <c r="G58" s="508"/>
      <c r="H58" s="509"/>
      <c r="I58" s="510"/>
      <c r="J58" s="511"/>
      <c r="K58" s="512"/>
      <c r="L58" s="512"/>
      <c r="M58" s="513"/>
      <c r="N58" s="546"/>
      <c r="O58" s="512"/>
      <c r="P58" s="547"/>
      <c r="Q58" s="508"/>
      <c r="R58" s="509"/>
      <c r="S58" s="510"/>
      <c r="T58" s="511"/>
      <c r="U58" s="512"/>
      <c r="V58" s="512"/>
      <c r="W58" s="513"/>
      <c r="X58" s="546"/>
      <c r="Y58" s="512"/>
      <c r="Z58" s="547"/>
      <c r="AA58" s="508"/>
      <c r="AB58" s="509"/>
      <c r="AC58" s="510"/>
      <c r="AD58" s="511"/>
      <c r="AE58" s="512"/>
      <c r="AF58" s="512"/>
      <c r="AG58" s="513"/>
      <c r="AH58" s="514"/>
      <c r="AI58" s="440"/>
      <c r="AJ58" s="440"/>
      <c r="AK58" s="440"/>
      <c r="AL58" s="440"/>
      <c r="AM58" s="440"/>
      <c r="AN58" s="440"/>
      <c r="AO58" s="440"/>
      <c r="AP58" s="440"/>
      <c r="AQ58" s="440"/>
      <c r="AR58" s="440"/>
      <c r="AS58" s="440"/>
      <c r="AT58" s="4"/>
    </row>
    <row r="59" spans="1:46" s="1" customFormat="1" ht="23.1" customHeight="1">
      <c r="A59" s="515"/>
      <c r="B59" s="516"/>
      <c r="C59" s="517"/>
      <c r="D59" s="544"/>
      <c r="E59" s="525"/>
      <c r="F59" s="545"/>
      <c r="G59" s="521"/>
      <c r="H59" s="522"/>
      <c r="I59" s="523"/>
      <c r="J59" s="524"/>
      <c r="K59" s="525"/>
      <c r="L59" s="525"/>
      <c r="M59" s="526"/>
      <c r="N59" s="544"/>
      <c r="O59" s="525"/>
      <c r="P59" s="545"/>
      <c r="Q59" s="521"/>
      <c r="R59" s="522"/>
      <c r="S59" s="523"/>
      <c r="T59" s="527"/>
      <c r="U59" s="528"/>
      <c r="V59" s="528"/>
      <c r="W59" s="529"/>
      <c r="X59" s="539"/>
      <c r="Y59" s="528"/>
      <c r="Z59" s="540"/>
      <c r="AA59" s="541"/>
      <c r="AB59" s="542"/>
      <c r="AC59" s="543"/>
      <c r="AD59" s="527"/>
      <c r="AE59" s="528"/>
      <c r="AF59" s="528"/>
      <c r="AG59" s="529"/>
      <c r="AH59" s="514"/>
      <c r="AI59" s="440"/>
      <c r="AJ59" s="440"/>
      <c r="AK59" s="440"/>
      <c r="AL59" s="440"/>
      <c r="AM59" s="440"/>
      <c r="AN59" s="440"/>
      <c r="AO59" s="440"/>
      <c r="AP59" s="440"/>
      <c r="AQ59" s="440"/>
      <c r="AR59" s="440"/>
      <c r="AS59" s="440"/>
      <c r="AT59" s="4"/>
    </row>
    <row r="60" spans="1:46" s="1" customFormat="1" ht="23.1" customHeight="1">
      <c r="A60" s="502"/>
      <c r="B60" s="503"/>
      <c r="C60" s="504"/>
      <c r="D60" s="546"/>
      <c r="E60" s="512"/>
      <c r="F60" s="547"/>
      <c r="G60" s="508"/>
      <c r="H60" s="509"/>
      <c r="I60" s="510"/>
      <c r="J60" s="511"/>
      <c r="K60" s="512"/>
      <c r="L60" s="512"/>
      <c r="M60" s="513"/>
      <c r="N60" s="546"/>
      <c r="O60" s="512"/>
      <c r="P60" s="547"/>
      <c r="Q60" s="508"/>
      <c r="R60" s="509"/>
      <c r="S60" s="510"/>
      <c r="T60" s="511"/>
      <c r="U60" s="512"/>
      <c r="V60" s="512"/>
      <c r="W60" s="513"/>
      <c r="X60" s="546"/>
      <c r="Y60" s="512"/>
      <c r="Z60" s="547"/>
      <c r="AA60" s="508"/>
      <c r="AB60" s="509"/>
      <c r="AC60" s="510"/>
      <c r="AD60" s="511"/>
      <c r="AE60" s="512"/>
      <c r="AF60" s="512"/>
      <c r="AG60" s="513"/>
      <c r="AH60" s="514"/>
      <c r="AI60" s="440"/>
      <c r="AJ60" s="440"/>
      <c r="AK60" s="440"/>
      <c r="AL60" s="440"/>
      <c r="AM60" s="440"/>
      <c r="AN60" s="440"/>
      <c r="AO60" s="440"/>
      <c r="AP60" s="440"/>
      <c r="AQ60" s="440"/>
      <c r="AR60" s="440"/>
      <c r="AS60" s="440"/>
      <c r="AT60" s="4"/>
    </row>
    <row r="61" spans="1:46" s="1" customFormat="1" ht="23.1" customHeight="1">
      <c r="A61" s="515"/>
      <c r="B61" s="516"/>
      <c r="C61" s="517"/>
      <c r="D61" s="544"/>
      <c r="E61" s="525"/>
      <c r="F61" s="545"/>
      <c r="G61" s="521"/>
      <c r="H61" s="522"/>
      <c r="I61" s="523"/>
      <c r="J61" s="524"/>
      <c r="K61" s="525"/>
      <c r="L61" s="525"/>
      <c r="M61" s="526"/>
      <c r="N61" s="544"/>
      <c r="O61" s="525"/>
      <c r="P61" s="545"/>
      <c r="Q61" s="521"/>
      <c r="R61" s="522"/>
      <c r="S61" s="523"/>
      <c r="T61" s="527"/>
      <c r="U61" s="528"/>
      <c r="V61" s="528"/>
      <c r="W61" s="529"/>
      <c r="X61" s="539"/>
      <c r="Y61" s="528"/>
      <c r="Z61" s="540"/>
      <c r="AA61" s="541"/>
      <c r="AB61" s="542"/>
      <c r="AC61" s="543"/>
      <c r="AD61" s="527"/>
      <c r="AE61" s="528"/>
      <c r="AF61" s="528"/>
      <c r="AG61" s="529"/>
      <c r="AH61" s="514"/>
      <c r="AI61" s="440"/>
      <c r="AJ61" s="440"/>
      <c r="AK61" s="440"/>
      <c r="AL61" s="440"/>
      <c r="AM61" s="440"/>
      <c r="AN61" s="440"/>
      <c r="AO61" s="440"/>
      <c r="AP61" s="440"/>
      <c r="AQ61" s="440"/>
      <c r="AR61" s="440"/>
      <c r="AS61" s="440"/>
      <c r="AT61" s="4"/>
    </row>
    <row r="62" spans="1:46" s="1" customFormat="1" ht="23.1" customHeight="1">
      <c r="A62" s="502"/>
      <c r="B62" s="503"/>
      <c r="C62" s="504"/>
      <c r="D62" s="546"/>
      <c r="E62" s="512"/>
      <c r="F62" s="547"/>
      <c r="G62" s="508"/>
      <c r="H62" s="509"/>
      <c r="I62" s="510"/>
      <c r="J62" s="511"/>
      <c r="K62" s="512"/>
      <c r="L62" s="512"/>
      <c r="M62" s="513"/>
      <c r="N62" s="546"/>
      <c r="O62" s="512"/>
      <c r="P62" s="547"/>
      <c r="Q62" s="508"/>
      <c r="R62" s="509"/>
      <c r="S62" s="510"/>
      <c r="T62" s="511"/>
      <c r="U62" s="512"/>
      <c r="V62" s="512"/>
      <c r="W62" s="513"/>
      <c r="X62" s="546"/>
      <c r="Y62" s="512"/>
      <c r="Z62" s="547"/>
      <c r="AA62" s="508"/>
      <c r="AB62" s="509"/>
      <c r="AC62" s="510"/>
      <c r="AD62" s="511"/>
      <c r="AE62" s="512"/>
      <c r="AF62" s="512"/>
      <c r="AG62" s="513"/>
      <c r="AH62" s="514"/>
      <c r="AI62" s="440"/>
      <c r="AJ62" s="440"/>
      <c r="AK62" s="440"/>
      <c r="AL62" s="440"/>
      <c r="AM62" s="440"/>
      <c r="AN62" s="440"/>
      <c r="AO62" s="440"/>
      <c r="AP62" s="440"/>
      <c r="AQ62" s="440"/>
      <c r="AR62" s="440"/>
      <c r="AS62" s="440"/>
      <c r="AT62" s="4"/>
    </row>
    <row r="63" spans="1:46" s="1" customFormat="1" ht="23.1" customHeight="1">
      <c r="A63" s="515"/>
      <c r="B63" s="516"/>
      <c r="C63" s="517"/>
      <c r="D63" s="544"/>
      <c r="E63" s="525"/>
      <c r="F63" s="545"/>
      <c r="G63" s="521"/>
      <c r="H63" s="522"/>
      <c r="I63" s="523"/>
      <c r="J63" s="524"/>
      <c r="K63" s="525"/>
      <c r="L63" s="525"/>
      <c r="M63" s="526"/>
      <c r="N63" s="544"/>
      <c r="O63" s="525"/>
      <c r="P63" s="545"/>
      <c r="Q63" s="521"/>
      <c r="R63" s="522"/>
      <c r="S63" s="523"/>
      <c r="T63" s="527"/>
      <c r="U63" s="528"/>
      <c r="V63" s="528"/>
      <c r="W63" s="529"/>
      <c r="X63" s="539"/>
      <c r="Y63" s="528"/>
      <c r="Z63" s="540"/>
      <c r="AA63" s="541"/>
      <c r="AB63" s="542"/>
      <c r="AC63" s="543"/>
      <c r="AD63" s="527"/>
      <c r="AE63" s="528"/>
      <c r="AF63" s="528"/>
      <c r="AG63" s="529"/>
      <c r="AH63" s="514"/>
      <c r="AI63" s="440"/>
      <c r="AJ63" s="440"/>
      <c r="AK63" s="440"/>
      <c r="AL63" s="440"/>
      <c r="AM63" s="440"/>
      <c r="AN63" s="440"/>
      <c r="AO63" s="440"/>
      <c r="AP63" s="440"/>
      <c r="AQ63" s="440"/>
      <c r="AR63" s="440"/>
      <c r="AS63" s="440"/>
      <c r="AT63" s="4"/>
    </row>
    <row r="64" spans="1:46" s="1" customFormat="1" ht="23.1" customHeight="1">
      <c r="A64" s="502"/>
      <c r="B64" s="503"/>
      <c r="C64" s="504"/>
      <c r="D64" s="546"/>
      <c r="E64" s="512"/>
      <c r="F64" s="547"/>
      <c r="G64" s="508"/>
      <c r="H64" s="509"/>
      <c r="I64" s="510"/>
      <c r="J64" s="511"/>
      <c r="K64" s="512"/>
      <c r="L64" s="512"/>
      <c r="M64" s="513"/>
      <c r="N64" s="546"/>
      <c r="O64" s="512"/>
      <c r="P64" s="547"/>
      <c r="Q64" s="508"/>
      <c r="R64" s="509"/>
      <c r="S64" s="510"/>
      <c r="T64" s="511"/>
      <c r="U64" s="512"/>
      <c r="V64" s="512"/>
      <c r="W64" s="513"/>
      <c r="X64" s="546"/>
      <c r="Y64" s="512"/>
      <c r="Z64" s="547"/>
      <c r="AA64" s="508"/>
      <c r="AB64" s="509"/>
      <c r="AC64" s="510"/>
      <c r="AD64" s="511"/>
      <c r="AE64" s="512"/>
      <c r="AF64" s="512"/>
      <c r="AG64" s="513"/>
      <c r="AH64" s="514"/>
      <c r="AI64" s="440"/>
      <c r="AJ64" s="440"/>
      <c r="AK64" s="440"/>
      <c r="AL64" s="440"/>
      <c r="AM64" s="440"/>
      <c r="AN64" s="440"/>
      <c r="AO64" s="440"/>
      <c r="AP64" s="440"/>
      <c r="AQ64" s="440"/>
      <c r="AR64" s="440"/>
      <c r="AS64" s="440"/>
      <c r="AT64" s="4"/>
    </row>
    <row r="65" spans="1:46" s="1" customFormat="1" ht="23.1" customHeight="1">
      <c r="A65" s="515"/>
      <c r="B65" s="516"/>
      <c r="C65" s="517"/>
      <c r="D65" s="544"/>
      <c r="E65" s="525"/>
      <c r="F65" s="545"/>
      <c r="G65" s="521"/>
      <c r="H65" s="522"/>
      <c r="I65" s="523"/>
      <c r="J65" s="524"/>
      <c r="K65" s="525"/>
      <c r="L65" s="525"/>
      <c r="M65" s="526"/>
      <c r="N65" s="544"/>
      <c r="O65" s="525"/>
      <c r="P65" s="545"/>
      <c r="Q65" s="521"/>
      <c r="R65" s="522"/>
      <c r="S65" s="523"/>
      <c r="T65" s="527"/>
      <c r="U65" s="528"/>
      <c r="V65" s="528"/>
      <c r="W65" s="529"/>
      <c r="X65" s="539"/>
      <c r="Y65" s="528"/>
      <c r="Z65" s="540"/>
      <c r="AA65" s="541"/>
      <c r="AB65" s="542"/>
      <c r="AC65" s="543"/>
      <c r="AD65" s="527"/>
      <c r="AE65" s="528"/>
      <c r="AF65" s="528"/>
      <c r="AG65" s="529"/>
      <c r="AH65" s="514"/>
      <c r="AI65" s="440"/>
      <c r="AJ65" s="440"/>
      <c r="AK65" s="440"/>
      <c r="AL65" s="440"/>
      <c r="AM65" s="440"/>
      <c r="AN65" s="440"/>
      <c r="AO65" s="440"/>
      <c r="AP65" s="440"/>
      <c r="AQ65" s="440"/>
      <c r="AR65" s="440"/>
      <c r="AS65" s="440"/>
      <c r="AT65" s="4"/>
    </row>
    <row r="66" spans="1:46" s="1" customFormat="1" ht="23.1" customHeight="1">
      <c r="A66" s="502"/>
      <c r="B66" s="503"/>
      <c r="C66" s="504"/>
      <c r="D66" s="546"/>
      <c r="E66" s="512"/>
      <c r="F66" s="547"/>
      <c r="G66" s="508"/>
      <c r="H66" s="509"/>
      <c r="I66" s="510"/>
      <c r="J66" s="511"/>
      <c r="K66" s="512"/>
      <c r="L66" s="512"/>
      <c r="M66" s="513"/>
      <c r="N66" s="546"/>
      <c r="O66" s="512"/>
      <c r="P66" s="547"/>
      <c r="Q66" s="508"/>
      <c r="R66" s="509"/>
      <c r="S66" s="510"/>
      <c r="T66" s="511"/>
      <c r="U66" s="512"/>
      <c r="V66" s="512"/>
      <c r="W66" s="513"/>
      <c r="X66" s="546"/>
      <c r="Y66" s="512"/>
      <c r="Z66" s="547"/>
      <c r="AA66" s="508"/>
      <c r="AB66" s="509"/>
      <c r="AC66" s="510"/>
      <c r="AD66" s="511"/>
      <c r="AE66" s="512"/>
      <c r="AF66" s="512"/>
      <c r="AG66" s="513"/>
      <c r="AH66" s="514"/>
      <c r="AI66" s="440"/>
      <c r="AJ66" s="440"/>
      <c r="AK66" s="440"/>
      <c r="AL66" s="440"/>
      <c r="AM66" s="440"/>
      <c r="AN66" s="440"/>
      <c r="AO66" s="440"/>
      <c r="AP66" s="440"/>
      <c r="AQ66" s="440"/>
      <c r="AR66" s="440"/>
      <c r="AS66" s="440"/>
      <c r="AT66" s="4"/>
    </row>
    <row r="67" spans="1:46" s="1" customFormat="1" ht="23.1" customHeight="1">
      <c r="A67" s="515"/>
      <c r="B67" s="516"/>
      <c r="C67" s="517"/>
      <c r="D67" s="544"/>
      <c r="E67" s="525"/>
      <c r="F67" s="545"/>
      <c r="G67" s="521"/>
      <c r="H67" s="522"/>
      <c r="I67" s="523"/>
      <c r="J67" s="524"/>
      <c r="K67" s="525"/>
      <c r="L67" s="525"/>
      <c r="M67" s="526"/>
      <c r="N67" s="544"/>
      <c r="O67" s="525"/>
      <c r="P67" s="545"/>
      <c r="Q67" s="521"/>
      <c r="R67" s="522"/>
      <c r="S67" s="523"/>
      <c r="T67" s="527"/>
      <c r="U67" s="528"/>
      <c r="V67" s="528"/>
      <c r="W67" s="529"/>
      <c r="X67" s="539"/>
      <c r="Y67" s="528"/>
      <c r="Z67" s="540"/>
      <c r="AA67" s="541"/>
      <c r="AB67" s="542"/>
      <c r="AC67" s="543"/>
      <c r="AD67" s="527"/>
      <c r="AE67" s="528"/>
      <c r="AF67" s="528"/>
      <c r="AG67" s="529"/>
      <c r="AH67" s="514"/>
      <c r="AI67" s="440"/>
      <c r="AJ67" s="440"/>
      <c r="AK67" s="440"/>
      <c r="AL67" s="440"/>
      <c r="AM67" s="440"/>
      <c r="AN67" s="440"/>
      <c r="AO67" s="440"/>
      <c r="AP67" s="440"/>
      <c r="AQ67" s="440"/>
      <c r="AR67" s="440"/>
      <c r="AS67" s="440"/>
      <c r="AT67" s="4"/>
    </row>
    <row r="68" spans="1:46" s="1" customFormat="1" ht="23.1" customHeight="1">
      <c r="A68" s="502"/>
      <c r="B68" s="503"/>
      <c r="C68" s="504"/>
      <c r="D68" s="546"/>
      <c r="E68" s="512"/>
      <c r="F68" s="547"/>
      <c r="G68" s="508"/>
      <c r="H68" s="509"/>
      <c r="I68" s="510"/>
      <c r="J68" s="511"/>
      <c r="K68" s="512"/>
      <c r="L68" s="512"/>
      <c r="M68" s="513"/>
      <c r="N68" s="546"/>
      <c r="O68" s="512"/>
      <c r="P68" s="547"/>
      <c r="Q68" s="508"/>
      <c r="R68" s="509"/>
      <c r="S68" s="510"/>
      <c r="T68" s="511"/>
      <c r="U68" s="512"/>
      <c r="V68" s="512"/>
      <c r="W68" s="513"/>
      <c r="X68" s="546"/>
      <c r="Y68" s="512"/>
      <c r="Z68" s="547"/>
      <c r="AA68" s="508"/>
      <c r="AB68" s="509"/>
      <c r="AC68" s="510"/>
      <c r="AD68" s="511"/>
      <c r="AE68" s="512"/>
      <c r="AF68" s="512"/>
      <c r="AG68" s="513"/>
      <c r="AH68" s="514"/>
      <c r="AI68" s="440"/>
      <c r="AJ68" s="440"/>
      <c r="AK68" s="440"/>
      <c r="AL68" s="440"/>
      <c r="AM68" s="440"/>
      <c r="AN68" s="440"/>
      <c r="AO68" s="440"/>
      <c r="AP68" s="440"/>
      <c r="AQ68" s="440"/>
      <c r="AR68" s="440"/>
      <c r="AS68" s="440"/>
      <c r="AT68" s="4"/>
    </row>
    <row r="69" spans="1:46" s="1" customFormat="1" ht="23.1" customHeight="1" thickBot="1">
      <c r="A69" s="548"/>
      <c r="B69" s="549"/>
      <c r="C69" s="550"/>
      <c r="D69" s="551"/>
      <c r="E69" s="552"/>
      <c r="F69" s="553"/>
      <c r="G69" s="554"/>
      <c r="H69" s="555"/>
      <c r="I69" s="556"/>
      <c r="J69" s="557"/>
      <c r="K69" s="552"/>
      <c r="L69" s="552"/>
      <c r="M69" s="558"/>
      <c r="N69" s="551"/>
      <c r="O69" s="552"/>
      <c r="P69" s="553"/>
      <c r="Q69" s="554"/>
      <c r="R69" s="555"/>
      <c r="S69" s="556"/>
      <c r="T69" s="527"/>
      <c r="U69" s="528"/>
      <c r="V69" s="528"/>
      <c r="W69" s="529"/>
      <c r="X69" s="539"/>
      <c r="Y69" s="528"/>
      <c r="Z69" s="540"/>
      <c r="AA69" s="541"/>
      <c r="AB69" s="542"/>
      <c r="AC69" s="543"/>
      <c r="AD69" s="527"/>
      <c r="AE69" s="528"/>
      <c r="AF69" s="528"/>
      <c r="AG69" s="529"/>
      <c r="AH69" s="514"/>
      <c r="AI69" s="440"/>
      <c r="AJ69" s="440"/>
      <c r="AK69" s="440"/>
      <c r="AL69" s="440"/>
      <c r="AM69" s="440"/>
      <c r="AN69" s="440"/>
      <c r="AO69" s="440"/>
      <c r="AP69" s="440"/>
      <c r="AQ69" s="440"/>
      <c r="AR69" s="440"/>
      <c r="AS69" s="440"/>
      <c r="AT69" s="4"/>
    </row>
    <row r="70" spans="1:46" s="1" customFormat="1" ht="23.1" customHeight="1">
      <c r="A70" s="485" t="s">
        <v>64</v>
      </c>
      <c r="B70" s="362"/>
      <c r="C70" s="362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3"/>
      <c r="AT70" s="4"/>
    </row>
    <row r="71" spans="1:46" s="1" customFormat="1" ht="23.1" customHeight="1">
      <c r="A71" s="559" t="s">
        <v>47</v>
      </c>
      <c r="B71" s="560"/>
      <c r="C71" s="561"/>
      <c r="D71" s="562" t="s">
        <v>65</v>
      </c>
      <c r="E71" s="560"/>
      <c r="F71" s="563"/>
      <c r="G71" s="564" t="s">
        <v>66</v>
      </c>
      <c r="H71" s="560"/>
      <c r="I71" s="560"/>
      <c r="J71" s="560"/>
      <c r="K71" s="561"/>
      <c r="L71" s="562" t="s">
        <v>51</v>
      </c>
      <c r="M71" s="560"/>
      <c r="N71" s="560"/>
      <c r="O71" s="561"/>
      <c r="P71" s="562" t="s">
        <v>52</v>
      </c>
      <c r="Q71" s="560"/>
      <c r="R71" s="563"/>
      <c r="S71" s="564" t="s">
        <v>67</v>
      </c>
      <c r="T71" s="560"/>
      <c r="U71" s="560"/>
      <c r="V71" s="560"/>
      <c r="W71" s="565"/>
      <c r="X71" s="559" t="s">
        <v>47</v>
      </c>
      <c r="Y71" s="560"/>
      <c r="Z71" s="561"/>
      <c r="AA71" s="562" t="s">
        <v>65</v>
      </c>
      <c r="AB71" s="560"/>
      <c r="AC71" s="563"/>
      <c r="AD71" s="564" t="s">
        <v>68</v>
      </c>
      <c r="AE71" s="560"/>
      <c r="AF71" s="560"/>
      <c r="AG71" s="560"/>
      <c r="AH71" s="561"/>
      <c r="AI71" s="562" t="s">
        <v>51</v>
      </c>
      <c r="AJ71" s="560"/>
      <c r="AK71" s="560"/>
      <c r="AL71" s="561"/>
      <c r="AM71" s="562" t="s">
        <v>52</v>
      </c>
      <c r="AN71" s="560"/>
      <c r="AO71" s="563"/>
      <c r="AP71" s="564" t="s">
        <v>67</v>
      </c>
      <c r="AQ71" s="560"/>
      <c r="AR71" s="560"/>
      <c r="AS71" s="560"/>
      <c r="AT71" s="4"/>
    </row>
    <row r="72" spans="1:46" s="1" customFormat="1" ht="23.1" customHeight="1">
      <c r="A72" s="502"/>
      <c r="B72" s="503"/>
      <c r="C72" s="571"/>
      <c r="D72" s="508"/>
      <c r="E72" s="509"/>
      <c r="F72" s="572"/>
      <c r="G72" s="546"/>
      <c r="H72" s="512"/>
      <c r="I72" s="512"/>
      <c r="J72" s="512"/>
      <c r="K72" s="547"/>
      <c r="L72" s="573"/>
      <c r="M72" s="574"/>
      <c r="N72" s="574"/>
      <c r="O72" s="575"/>
      <c r="P72" s="275"/>
      <c r="Q72" s="276"/>
      <c r="R72" s="474"/>
      <c r="S72" s="463"/>
      <c r="T72" s="276"/>
      <c r="U72" s="276"/>
      <c r="V72" s="276"/>
      <c r="W72" s="438"/>
      <c r="X72" s="566" t="s">
        <v>14</v>
      </c>
      <c r="Y72" s="512"/>
      <c r="Z72" s="547"/>
      <c r="AA72" s="511" t="s">
        <v>40</v>
      </c>
      <c r="AB72" s="512"/>
      <c r="AC72" s="513"/>
      <c r="AD72" s="567"/>
      <c r="AE72" s="416"/>
      <c r="AF72" s="416"/>
      <c r="AG72" s="416"/>
      <c r="AH72" s="568"/>
      <c r="AI72" s="569"/>
      <c r="AJ72" s="416"/>
      <c r="AK72" s="416"/>
      <c r="AL72" s="568"/>
      <c r="AM72" s="569"/>
      <c r="AN72" s="416"/>
      <c r="AO72" s="570"/>
      <c r="AP72" s="567"/>
      <c r="AQ72" s="416"/>
      <c r="AR72" s="416"/>
      <c r="AS72" s="416"/>
      <c r="AT72" s="4"/>
    </row>
    <row r="73" spans="1:46" s="1" customFormat="1" ht="23.1" customHeight="1">
      <c r="A73" s="515"/>
      <c r="B73" s="516"/>
      <c r="C73" s="580"/>
      <c r="D73" s="521"/>
      <c r="E73" s="522"/>
      <c r="F73" s="581"/>
      <c r="G73" s="544"/>
      <c r="H73" s="525"/>
      <c r="I73" s="525"/>
      <c r="J73" s="525"/>
      <c r="K73" s="545"/>
      <c r="L73" s="582"/>
      <c r="M73" s="583"/>
      <c r="N73" s="583"/>
      <c r="O73" s="584"/>
      <c r="P73" s="239"/>
      <c r="Q73" s="238"/>
      <c r="R73" s="240"/>
      <c r="S73" s="237"/>
      <c r="T73" s="238"/>
      <c r="U73" s="238"/>
      <c r="V73" s="238"/>
      <c r="W73" s="337"/>
      <c r="X73" s="576"/>
      <c r="Y73" s="525"/>
      <c r="Z73" s="545"/>
      <c r="AA73" s="524"/>
      <c r="AB73" s="525"/>
      <c r="AC73" s="526"/>
      <c r="AD73" s="577"/>
      <c r="AE73" s="425"/>
      <c r="AF73" s="425"/>
      <c r="AG73" s="425"/>
      <c r="AH73" s="578"/>
      <c r="AI73" s="424"/>
      <c r="AJ73" s="425"/>
      <c r="AK73" s="425"/>
      <c r="AL73" s="578"/>
      <c r="AM73" s="424"/>
      <c r="AN73" s="425"/>
      <c r="AO73" s="579"/>
      <c r="AP73" s="577"/>
      <c r="AQ73" s="425"/>
      <c r="AR73" s="425"/>
      <c r="AS73" s="425"/>
      <c r="AT73" s="4"/>
    </row>
    <row r="74" spans="1:46" s="1" customFormat="1" ht="23.1" customHeight="1">
      <c r="A74" s="502"/>
      <c r="B74" s="503"/>
      <c r="C74" s="571"/>
      <c r="D74" s="508"/>
      <c r="E74" s="509"/>
      <c r="F74" s="572"/>
      <c r="G74" s="546"/>
      <c r="H74" s="512"/>
      <c r="I74" s="512"/>
      <c r="J74" s="512"/>
      <c r="K74" s="547"/>
      <c r="L74" s="573"/>
      <c r="M74" s="574"/>
      <c r="N74" s="574"/>
      <c r="O74" s="575"/>
      <c r="P74" s="275"/>
      <c r="Q74" s="276"/>
      <c r="R74" s="474"/>
      <c r="S74" s="463"/>
      <c r="T74" s="276"/>
      <c r="U74" s="276"/>
      <c r="V74" s="276"/>
      <c r="W74" s="438"/>
      <c r="X74" s="566" t="s">
        <v>14</v>
      </c>
      <c r="Y74" s="512"/>
      <c r="Z74" s="547"/>
      <c r="AA74" s="511" t="s">
        <v>40</v>
      </c>
      <c r="AB74" s="512"/>
      <c r="AC74" s="513"/>
      <c r="AD74" s="567"/>
      <c r="AE74" s="416"/>
      <c r="AF74" s="416"/>
      <c r="AG74" s="416"/>
      <c r="AH74" s="568"/>
      <c r="AI74" s="569"/>
      <c r="AJ74" s="416"/>
      <c r="AK74" s="416"/>
      <c r="AL74" s="568"/>
      <c r="AM74" s="569"/>
      <c r="AN74" s="416"/>
      <c r="AO74" s="570"/>
      <c r="AP74" s="567"/>
      <c r="AQ74" s="416"/>
      <c r="AR74" s="416"/>
      <c r="AS74" s="416"/>
      <c r="AT74" s="4"/>
    </row>
    <row r="75" spans="1:46" s="1" customFormat="1" ht="23.1" customHeight="1">
      <c r="A75" s="515"/>
      <c r="B75" s="516"/>
      <c r="C75" s="580"/>
      <c r="D75" s="521"/>
      <c r="E75" s="522"/>
      <c r="F75" s="581"/>
      <c r="G75" s="544"/>
      <c r="H75" s="525"/>
      <c r="I75" s="525"/>
      <c r="J75" s="525"/>
      <c r="K75" s="545"/>
      <c r="L75" s="582"/>
      <c r="M75" s="583"/>
      <c r="N75" s="583"/>
      <c r="O75" s="584"/>
      <c r="P75" s="239"/>
      <c r="Q75" s="238"/>
      <c r="R75" s="240"/>
      <c r="S75" s="237"/>
      <c r="T75" s="238"/>
      <c r="U75" s="238"/>
      <c r="V75" s="238"/>
      <c r="W75" s="337"/>
      <c r="X75" s="576"/>
      <c r="Y75" s="525"/>
      <c r="Z75" s="545"/>
      <c r="AA75" s="524"/>
      <c r="AB75" s="525"/>
      <c r="AC75" s="526"/>
      <c r="AD75" s="577"/>
      <c r="AE75" s="425"/>
      <c r="AF75" s="425"/>
      <c r="AG75" s="425"/>
      <c r="AH75" s="578"/>
      <c r="AI75" s="424"/>
      <c r="AJ75" s="425"/>
      <c r="AK75" s="425"/>
      <c r="AL75" s="578"/>
      <c r="AM75" s="424"/>
      <c r="AN75" s="425"/>
      <c r="AO75" s="579"/>
      <c r="AP75" s="577"/>
      <c r="AQ75" s="425"/>
      <c r="AR75" s="425"/>
      <c r="AS75" s="425"/>
      <c r="AT75" s="4"/>
    </row>
    <row r="76" spans="1:46" s="1" customFormat="1" ht="23.1" customHeight="1">
      <c r="A76" s="502"/>
      <c r="B76" s="503"/>
      <c r="C76" s="571"/>
      <c r="D76" s="508"/>
      <c r="E76" s="509"/>
      <c r="F76" s="572"/>
      <c r="G76" s="585"/>
      <c r="H76" s="586"/>
      <c r="I76" s="586"/>
      <c r="J76" s="586"/>
      <c r="K76" s="587"/>
      <c r="L76" s="573"/>
      <c r="M76" s="574"/>
      <c r="N76" s="574"/>
      <c r="O76" s="575"/>
      <c r="P76" s="275"/>
      <c r="Q76" s="276"/>
      <c r="R76" s="474"/>
      <c r="S76" s="588"/>
      <c r="T76" s="440"/>
      <c r="U76" s="440"/>
      <c r="V76" s="440"/>
      <c r="W76" s="441"/>
      <c r="X76" s="566" t="s">
        <v>14</v>
      </c>
      <c r="Y76" s="512"/>
      <c r="Z76" s="547"/>
      <c r="AA76" s="511" t="s">
        <v>40</v>
      </c>
      <c r="AB76" s="512"/>
      <c r="AC76" s="513"/>
      <c r="AD76" s="567"/>
      <c r="AE76" s="416"/>
      <c r="AF76" s="416"/>
      <c r="AG76" s="416"/>
      <c r="AH76" s="568"/>
      <c r="AI76" s="569"/>
      <c r="AJ76" s="416"/>
      <c r="AK76" s="416"/>
      <c r="AL76" s="568"/>
      <c r="AM76" s="569"/>
      <c r="AN76" s="416"/>
      <c r="AO76" s="570"/>
      <c r="AP76" s="567"/>
      <c r="AQ76" s="416"/>
      <c r="AR76" s="416"/>
      <c r="AS76" s="416"/>
      <c r="AT76" s="4"/>
    </row>
    <row r="77" spans="1:46" s="1" customFormat="1" ht="23.1" customHeight="1">
      <c r="A77" s="515"/>
      <c r="B77" s="516"/>
      <c r="C77" s="580"/>
      <c r="D77" s="521"/>
      <c r="E77" s="522"/>
      <c r="F77" s="581"/>
      <c r="G77" s="589"/>
      <c r="H77" s="590"/>
      <c r="I77" s="590"/>
      <c r="J77" s="590"/>
      <c r="K77" s="591"/>
      <c r="L77" s="592"/>
      <c r="M77" s="593"/>
      <c r="N77" s="593"/>
      <c r="O77" s="594"/>
      <c r="P77" s="524"/>
      <c r="Q77" s="525"/>
      <c r="R77" s="526"/>
      <c r="S77" s="544"/>
      <c r="T77" s="525"/>
      <c r="U77" s="525"/>
      <c r="V77" s="525"/>
      <c r="W77" s="595"/>
      <c r="X77" s="576"/>
      <c r="Y77" s="525"/>
      <c r="Z77" s="545"/>
      <c r="AA77" s="524"/>
      <c r="AB77" s="525"/>
      <c r="AC77" s="526"/>
      <c r="AD77" s="577"/>
      <c r="AE77" s="425"/>
      <c r="AF77" s="425"/>
      <c r="AG77" s="425"/>
      <c r="AH77" s="578"/>
      <c r="AI77" s="424"/>
      <c r="AJ77" s="425"/>
      <c r="AK77" s="425"/>
      <c r="AL77" s="578"/>
      <c r="AM77" s="424"/>
      <c r="AN77" s="425"/>
      <c r="AO77" s="579"/>
      <c r="AP77" s="577"/>
      <c r="AQ77" s="425"/>
      <c r="AR77" s="425"/>
      <c r="AS77" s="425"/>
      <c r="AT77" s="4"/>
    </row>
    <row r="78" spans="1:46" s="1" customFormat="1" ht="23.1" customHeight="1">
      <c r="A78" s="596"/>
      <c r="B78" s="597"/>
      <c r="C78" s="598"/>
      <c r="D78" s="508"/>
      <c r="E78" s="509"/>
      <c r="F78" s="572"/>
      <c r="G78" s="585"/>
      <c r="H78" s="586"/>
      <c r="I78" s="586"/>
      <c r="J78" s="586"/>
      <c r="K78" s="587"/>
      <c r="L78" s="602"/>
      <c r="M78" s="603"/>
      <c r="N78" s="603"/>
      <c r="O78" s="604"/>
      <c r="P78" s="511"/>
      <c r="Q78" s="512"/>
      <c r="R78" s="513"/>
      <c r="S78" s="605"/>
      <c r="T78" s="606"/>
      <c r="U78" s="606"/>
      <c r="V78" s="606"/>
      <c r="W78" s="607"/>
      <c r="X78" s="566" t="s">
        <v>14</v>
      </c>
      <c r="Y78" s="512"/>
      <c r="Z78" s="547"/>
      <c r="AA78" s="511" t="s">
        <v>40</v>
      </c>
      <c r="AB78" s="512"/>
      <c r="AC78" s="513"/>
      <c r="AD78" s="567"/>
      <c r="AE78" s="416"/>
      <c r="AF78" s="416"/>
      <c r="AG78" s="416"/>
      <c r="AH78" s="568"/>
      <c r="AI78" s="569"/>
      <c r="AJ78" s="416"/>
      <c r="AK78" s="416"/>
      <c r="AL78" s="568"/>
      <c r="AM78" s="569"/>
      <c r="AN78" s="416"/>
      <c r="AO78" s="570"/>
      <c r="AP78" s="567"/>
      <c r="AQ78" s="416"/>
      <c r="AR78" s="416"/>
      <c r="AS78" s="416"/>
      <c r="AT78" s="4"/>
    </row>
    <row r="79" spans="1:46" s="1" customFormat="1" ht="23.1" customHeight="1">
      <c r="A79" s="599"/>
      <c r="B79" s="600"/>
      <c r="C79" s="601"/>
      <c r="D79" s="521"/>
      <c r="E79" s="522"/>
      <c r="F79" s="581"/>
      <c r="G79" s="589"/>
      <c r="H79" s="590"/>
      <c r="I79" s="590"/>
      <c r="J79" s="590"/>
      <c r="K79" s="591"/>
      <c r="L79" s="592"/>
      <c r="M79" s="593"/>
      <c r="N79" s="593"/>
      <c r="O79" s="594"/>
      <c r="P79" s="524"/>
      <c r="Q79" s="525"/>
      <c r="R79" s="526"/>
      <c r="S79" s="605"/>
      <c r="T79" s="606"/>
      <c r="U79" s="606"/>
      <c r="V79" s="606"/>
      <c r="W79" s="607"/>
      <c r="X79" s="576"/>
      <c r="Y79" s="525"/>
      <c r="Z79" s="545"/>
      <c r="AA79" s="524"/>
      <c r="AB79" s="525"/>
      <c r="AC79" s="526"/>
      <c r="AD79" s="577"/>
      <c r="AE79" s="425"/>
      <c r="AF79" s="425"/>
      <c r="AG79" s="425"/>
      <c r="AH79" s="578"/>
      <c r="AI79" s="424"/>
      <c r="AJ79" s="425"/>
      <c r="AK79" s="425"/>
      <c r="AL79" s="578"/>
      <c r="AM79" s="424"/>
      <c r="AN79" s="425"/>
      <c r="AO79" s="579"/>
      <c r="AP79" s="577"/>
      <c r="AQ79" s="425"/>
      <c r="AR79" s="425"/>
      <c r="AS79" s="425"/>
      <c r="AT79" s="4"/>
    </row>
    <row r="80" spans="1:46" s="1" customFormat="1" ht="23.1" customHeight="1">
      <c r="A80" s="596"/>
      <c r="B80" s="597"/>
      <c r="C80" s="598"/>
      <c r="D80" s="508"/>
      <c r="E80" s="509"/>
      <c r="F80" s="572"/>
      <c r="G80" s="608"/>
      <c r="H80" s="609"/>
      <c r="I80" s="609"/>
      <c r="J80" s="609"/>
      <c r="K80" s="610"/>
      <c r="L80" s="602"/>
      <c r="M80" s="603"/>
      <c r="N80" s="603"/>
      <c r="O80" s="604"/>
      <c r="P80" s="511"/>
      <c r="Q80" s="512"/>
      <c r="R80" s="513"/>
      <c r="S80" s="585"/>
      <c r="T80" s="586"/>
      <c r="U80" s="586"/>
      <c r="V80" s="586"/>
      <c r="W80" s="611"/>
      <c r="X80" s="566" t="s">
        <v>14</v>
      </c>
      <c r="Y80" s="512"/>
      <c r="Z80" s="547"/>
      <c r="AA80" s="511" t="s">
        <v>40</v>
      </c>
      <c r="AB80" s="512"/>
      <c r="AC80" s="513"/>
      <c r="AD80" s="567"/>
      <c r="AE80" s="416"/>
      <c r="AF80" s="416"/>
      <c r="AG80" s="416"/>
      <c r="AH80" s="568"/>
      <c r="AI80" s="569"/>
      <c r="AJ80" s="416"/>
      <c r="AK80" s="416"/>
      <c r="AL80" s="568"/>
      <c r="AM80" s="569"/>
      <c r="AN80" s="416"/>
      <c r="AO80" s="570"/>
      <c r="AP80" s="567"/>
      <c r="AQ80" s="416"/>
      <c r="AR80" s="416"/>
      <c r="AS80" s="416"/>
      <c r="AT80" s="4"/>
    </row>
    <row r="81" spans="1:49" s="1" customFormat="1" ht="23.1" customHeight="1">
      <c r="A81" s="599"/>
      <c r="B81" s="600"/>
      <c r="C81" s="601"/>
      <c r="D81" s="521"/>
      <c r="E81" s="522"/>
      <c r="F81" s="581"/>
      <c r="G81" s="589"/>
      <c r="H81" s="590"/>
      <c r="I81" s="590"/>
      <c r="J81" s="590"/>
      <c r="K81" s="591"/>
      <c r="L81" s="592"/>
      <c r="M81" s="593"/>
      <c r="N81" s="593"/>
      <c r="O81" s="594"/>
      <c r="P81" s="524"/>
      <c r="Q81" s="525"/>
      <c r="R81" s="526"/>
      <c r="S81" s="544"/>
      <c r="T81" s="525"/>
      <c r="U81" s="525"/>
      <c r="V81" s="525"/>
      <c r="W81" s="595"/>
      <c r="X81" s="576"/>
      <c r="Y81" s="525"/>
      <c r="Z81" s="545"/>
      <c r="AA81" s="524"/>
      <c r="AB81" s="525"/>
      <c r="AC81" s="526"/>
      <c r="AD81" s="577"/>
      <c r="AE81" s="425"/>
      <c r="AF81" s="425"/>
      <c r="AG81" s="425"/>
      <c r="AH81" s="578"/>
      <c r="AI81" s="424"/>
      <c r="AJ81" s="425"/>
      <c r="AK81" s="425"/>
      <c r="AL81" s="578"/>
      <c r="AM81" s="424"/>
      <c r="AN81" s="425"/>
      <c r="AO81" s="579"/>
      <c r="AP81" s="577"/>
      <c r="AQ81" s="425"/>
      <c r="AR81" s="425"/>
      <c r="AS81" s="425"/>
      <c r="AT81" s="4"/>
    </row>
    <row r="82" spans="1:49" s="1" customFormat="1" ht="23.1" customHeight="1">
      <c r="A82" s="596"/>
      <c r="B82" s="597"/>
      <c r="C82" s="598"/>
      <c r="D82" s="508"/>
      <c r="E82" s="509"/>
      <c r="F82" s="572"/>
      <c r="G82" s="615"/>
      <c r="H82" s="616"/>
      <c r="I82" s="616"/>
      <c r="J82" s="616"/>
      <c r="K82" s="617"/>
      <c r="L82" s="602"/>
      <c r="M82" s="603"/>
      <c r="N82" s="603"/>
      <c r="O82" s="604"/>
      <c r="P82" s="511"/>
      <c r="Q82" s="512"/>
      <c r="R82" s="513"/>
      <c r="S82" s="546"/>
      <c r="T82" s="512"/>
      <c r="U82" s="512"/>
      <c r="V82" s="512"/>
      <c r="W82" s="618"/>
      <c r="X82" s="566" t="s">
        <v>14</v>
      </c>
      <c r="Y82" s="512"/>
      <c r="Z82" s="547"/>
      <c r="AA82" s="511" t="s">
        <v>40</v>
      </c>
      <c r="AB82" s="512"/>
      <c r="AC82" s="513"/>
      <c r="AD82" s="567"/>
      <c r="AE82" s="416"/>
      <c r="AF82" s="416"/>
      <c r="AG82" s="416"/>
      <c r="AH82" s="568"/>
      <c r="AI82" s="569"/>
      <c r="AJ82" s="416"/>
      <c r="AK82" s="416"/>
      <c r="AL82" s="568"/>
      <c r="AM82" s="569"/>
      <c r="AN82" s="416"/>
      <c r="AO82" s="570"/>
      <c r="AP82" s="567"/>
      <c r="AQ82" s="416"/>
      <c r="AR82" s="416"/>
      <c r="AS82" s="416"/>
      <c r="AT82" s="4"/>
    </row>
    <row r="83" spans="1:49" s="1" customFormat="1" ht="23.1" customHeight="1">
      <c r="A83" s="599"/>
      <c r="B83" s="600"/>
      <c r="C83" s="601"/>
      <c r="D83" s="521"/>
      <c r="E83" s="522"/>
      <c r="F83" s="581"/>
      <c r="G83" s="612"/>
      <c r="H83" s="613"/>
      <c r="I83" s="613"/>
      <c r="J83" s="613"/>
      <c r="K83" s="614"/>
      <c r="L83" s="592"/>
      <c r="M83" s="593"/>
      <c r="N83" s="593"/>
      <c r="O83" s="594"/>
      <c r="P83" s="524"/>
      <c r="Q83" s="525"/>
      <c r="R83" s="526"/>
      <c r="S83" s="544"/>
      <c r="T83" s="525"/>
      <c r="U83" s="525"/>
      <c r="V83" s="525"/>
      <c r="W83" s="595"/>
      <c r="X83" s="576"/>
      <c r="Y83" s="525"/>
      <c r="Z83" s="545"/>
      <c r="AA83" s="524"/>
      <c r="AB83" s="525"/>
      <c r="AC83" s="526"/>
      <c r="AD83" s="577"/>
      <c r="AE83" s="425"/>
      <c r="AF83" s="425"/>
      <c r="AG83" s="425"/>
      <c r="AH83" s="578"/>
      <c r="AI83" s="424"/>
      <c r="AJ83" s="425"/>
      <c r="AK83" s="425"/>
      <c r="AL83" s="578"/>
      <c r="AM83" s="424"/>
      <c r="AN83" s="425"/>
      <c r="AO83" s="579"/>
      <c r="AP83" s="577"/>
      <c r="AQ83" s="425"/>
      <c r="AR83" s="425"/>
      <c r="AS83" s="425"/>
      <c r="AT83" s="4"/>
    </row>
    <row r="84" spans="1:49" s="1" customFormat="1" ht="23.1" customHeight="1">
      <c r="A84" s="596"/>
      <c r="B84" s="597"/>
      <c r="C84" s="598"/>
      <c r="D84" s="508" t="s">
        <v>40</v>
      </c>
      <c r="E84" s="509"/>
      <c r="F84" s="572"/>
      <c r="G84" s="585"/>
      <c r="H84" s="586"/>
      <c r="I84" s="586"/>
      <c r="J84" s="586"/>
      <c r="K84" s="587"/>
      <c r="L84" s="602"/>
      <c r="M84" s="603"/>
      <c r="N84" s="603"/>
      <c r="O84" s="604"/>
      <c r="P84" s="511"/>
      <c r="Q84" s="512"/>
      <c r="R84" s="513"/>
      <c r="S84" s="546"/>
      <c r="T84" s="512"/>
      <c r="U84" s="512"/>
      <c r="V84" s="512"/>
      <c r="W84" s="618"/>
      <c r="X84" s="566" t="s">
        <v>14</v>
      </c>
      <c r="Y84" s="512"/>
      <c r="Z84" s="547"/>
      <c r="AA84" s="511" t="s">
        <v>40</v>
      </c>
      <c r="AB84" s="512"/>
      <c r="AC84" s="513"/>
      <c r="AD84" s="567"/>
      <c r="AE84" s="416"/>
      <c r="AF84" s="416"/>
      <c r="AG84" s="416"/>
      <c r="AH84" s="568"/>
      <c r="AI84" s="569"/>
      <c r="AJ84" s="416"/>
      <c r="AK84" s="416"/>
      <c r="AL84" s="568"/>
      <c r="AM84" s="569"/>
      <c r="AN84" s="416"/>
      <c r="AO84" s="570"/>
      <c r="AP84" s="567"/>
      <c r="AQ84" s="416"/>
      <c r="AR84" s="416"/>
      <c r="AS84" s="416"/>
      <c r="AT84" s="4"/>
    </row>
    <row r="85" spans="1:49" s="1" customFormat="1" ht="23.1" customHeight="1" thickBot="1">
      <c r="A85" s="599"/>
      <c r="B85" s="600"/>
      <c r="C85" s="601"/>
      <c r="D85" s="554"/>
      <c r="E85" s="555"/>
      <c r="F85" s="619"/>
      <c r="G85" s="589"/>
      <c r="H85" s="590"/>
      <c r="I85" s="590"/>
      <c r="J85" s="590"/>
      <c r="K85" s="591"/>
      <c r="L85" s="635"/>
      <c r="M85" s="636"/>
      <c r="N85" s="636"/>
      <c r="O85" s="637"/>
      <c r="P85" s="557"/>
      <c r="Q85" s="552"/>
      <c r="R85" s="558"/>
      <c r="S85" s="544"/>
      <c r="T85" s="525"/>
      <c r="U85" s="525"/>
      <c r="V85" s="525"/>
      <c r="W85" s="595"/>
      <c r="X85" s="576"/>
      <c r="Y85" s="525"/>
      <c r="Z85" s="545"/>
      <c r="AA85" s="524"/>
      <c r="AB85" s="525"/>
      <c r="AC85" s="526"/>
      <c r="AD85" s="577"/>
      <c r="AE85" s="425"/>
      <c r="AF85" s="425"/>
      <c r="AG85" s="425"/>
      <c r="AH85" s="578"/>
      <c r="AI85" s="424"/>
      <c r="AJ85" s="425"/>
      <c r="AK85" s="425"/>
      <c r="AL85" s="578"/>
      <c r="AM85" s="424"/>
      <c r="AN85" s="425"/>
      <c r="AO85" s="579"/>
      <c r="AP85" s="577"/>
      <c r="AQ85" s="425"/>
      <c r="AR85" s="425"/>
      <c r="AS85" s="425"/>
      <c r="AT85" s="4"/>
    </row>
    <row r="86" spans="1:49" s="1" customFormat="1" ht="23.1" customHeight="1">
      <c r="A86" s="628" t="s">
        <v>47</v>
      </c>
      <c r="B86" s="629"/>
      <c r="C86" s="630"/>
      <c r="D86" s="631" t="s">
        <v>65</v>
      </c>
      <c r="E86" s="629"/>
      <c r="F86" s="630"/>
      <c r="G86" s="632" t="s">
        <v>69</v>
      </c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62"/>
      <c r="AN86" s="362"/>
      <c r="AO86" s="362"/>
      <c r="AP86" s="362"/>
      <c r="AQ86" s="362"/>
      <c r="AR86" s="362"/>
      <c r="AS86" s="362"/>
      <c r="AT86" s="4"/>
    </row>
    <row r="87" spans="1:49" s="1" customFormat="1" ht="23.1" customHeight="1">
      <c r="A87" s="566" t="s">
        <v>70</v>
      </c>
      <c r="B87" s="512"/>
      <c r="C87" s="547"/>
      <c r="D87" s="511" t="s">
        <v>71</v>
      </c>
      <c r="E87" s="512"/>
      <c r="F87" s="547"/>
      <c r="G87" s="569"/>
      <c r="H87" s="416"/>
      <c r="I87" s="416"/>
      <c r="J87" s="416"/>
      <c r="K87" s="416"/>
      <c r="L87" s="416"/>
      <c r="M87" s="416"/>
      <c r="N87" s="416"/>
      <c r="O87" s="416"/>
      <c r="P87" s="633"/>
      <c r="Q87" s="633"/>
      <c r="R87" s="633"/>
      <c r="S87" s="633"/>
      <c r="T87" s="5"/>
      <c r="U87" s="416"/>
      <c r="V87" s="416"/>
      <c r="W87" s="5"/>
      <c r="X87" s="5"/>
      <c r="Y87" s="5"/>
      <c r="Z87" s="634"/>
      <c r="AA87" s="634"/>
      <c r="AB87" s="634"/>
      <c r="AC87" s="634"/>
      <c r="AD87" s="6"/>
      <c r="AE87" s="6"/>
      <c r="AF87" s="7"/>
      <c r="AG87" s="7"/>
      <c r="AH87" s="7"/>
      <c r="AI87" s="7"/>
      <c r="AJ87" s="7"/>
      <c r="AK87" s="7"/>
      <c r="AL87" s="7"/>
      <c r="AM87" s="7"/>
      <c r="AN87" s="7"/>
      <c r="AO87" s="5"/>
      <c r="AP87" s="5"/>
      <c r="AQ87" s="5"/>
      <c r="AR87" s="5"/>
      <c r="AS87" s="8"/>
      <c r="AT87" s="4"/>
    </row>
    <row r="88" spans="1:49" s="1" customFormat="1" ht="23.1" customHeight="1">
      <c r="A88" s="624" t="s">
        <v>70</v>
      </c>
      <c r="B88" s="528"/>
      <c r="C88" s="540"/>
      <c r="D88" s="527" t="s">
        <v>71</v>
      </c>
      <c r="E88" s="528"/>
      <c r="F88" s="540"/>
      <c r="G88" s="9"/>
      <c r="H88" s="7"/>
      <c r="I88" s="7"/>
      <c r="J88" s="7"/>
      <c r="K88" s="7"/>
      <c r="L88" s="7"/>
      <c r="M88" s="638"/>
      <c r="N88" s="638"/>
      <c r="O88" s="638"/>
      <c r="P88" s="639"/>
      <c r="Q88" s="639"/>
      <c r="R88" s="639"/>
      <c r="S88" s="639"/>
      <c r="T88" s="10"/>
      <c r="U88" s="638"/>
      <c r="V88" s="638"/>
      <c r="W88" s="10"/>
      <c r="X88" s="10"/>
      <c r="Y88" s="10"/>
      <c r="Z88" s="640"/>
      <c r="AA88" s="640"/>
      <c r="AB88" s="640"/>
      <c r="AC88" s="640"/>
      <c r="AD88" s="11"/>
      <c r="AE88" s="11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12"/>
      <c r="AT88" s="4"/>
    </row>
    <row r="89" spans="1:49" s="1" customFormat="1" ht="23.1" customHeight="1">
      <c r="A89" s="624" t="s">
        <v>70</v>
      </c>
      <c r="B89" s="528"/>
      <c r="C89" s="540"/>
      <c r="D89" s="527" t="s">
        <v>71</v>
      </c>
      <c r="E89" s="528"/>
      <c r="F89" s="540"/>
      <c r="G89" s="625"/>
      <c r="H89" s="626"/>
      <c r="I89" s="626"/>
      <c r="J89" s="626"/>
      <c r="K89" s="626"/>
      <c r="L89" s="626"/>
      <c r="M89" s="626"/>
      <c r="N89" s="626"/>
      <c r="O89" s="626"/>
      <c r="P89" s="626"/>
      <c r="Q89" s="626"/>
      <c r="R89" s="626"/>
      <c r="S89" s="626"/>
      <c r="T89" s="626"/>
      <c r="U89" s="626"/>
      <c r="V89" s="626"/>
      <c r="W89" s="626"/>
      <c r="X89" s="626"/>
      <c r="Y89" s="626"/>
      <c r="Z89" s="626"/>
      <c r="AA89" s="626"/>
      <c r="AB89" s="626"/>
      <c r="AC89" s="626"/>
      <c r="AD89" s="626"/>
      <c r="AE89" s="626"/>
      <c r="AF89" s="626"/>
      <c r="AG89" s="626"/>
      <c r="AH89" s="626"/>
      <c r="AI89" s="626"/>
      <c r="AJ89" s="626"/>
      <c r="AK89" s="626"/>
      <c r="AL89" s="626"/>
      <c r="AM89" s="626"/>
      <c r="AN89" s="626"/>
      <c r="AO89" s="626"/>
      <c r="AP89" s="626"/>
      <c r="AQ89" s="626"/>
      <c r="AR89" s="626"/>
      <c r="AS89" s="626"/>
      <c r="AT89" s="4"/>
    </row>
    <row r="90" spans="1:49" s="1" customFormat="1" ht="23.1" customHeight="1">
      <c r="A90" s="624" t="s">
        <v>70</v>
      </c>
      <c r="B90" s="528"/>
      <c r="C90" s="540"/>
      <c r="D90" s="527" t="s">
        <v>71</v>
      </c>
      <c r="E90" s="528"/>
      <c r="F90" s="540"/>
      <c r="G90" s="627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4"/>
      <c r="AI90" s="354"/>
      <c r="AJ90" s="354"/>
      <c r="AK90" s="354"/>
      <c r="AL90" s="354"/>
      <c r="AM90" s="354"/>
      <c r="AN90" s="354"/>
      <c r="AO90" s="354"/>
      <c r="AP90" s="354"/>
      <c r="AQ90" s="354"/>
      <c r="AR90" s="354"/>
      <c r="AS90" s="354"/>
      <c r="AT90" s="13"/>
      <c r="AU90" s="3"/>
      <c r="AV90" s="3"/>
      <c r="AW90" s="3"/>
    </row>
    <row r="91" spans="1:49" s="1" customFormat="1" ht="23.1" customHeight="1" thickBot="1">
      <c r="A91" s="620" t="s">
        <v>14</v>
      </c>
      <c r="B91" s="552"/>
      <c r="C91" s="553"/>
      <c r="D91" s="557" t="s">
        <v>40</v>
      </c>
      <c r="E91" s="552"/>
      <c r="F91" s="553"/>
      <c r="G91" s="621"/>
      <c r="H91" s="622"/>
      <c r="I91" s="622"/>
      <c r="J91" s="622"/>
      <c r="K91" s="622"/>
      <c r="L91" s="622"/>
      <c r="M91" s="622"/>
      <c r="N91" s="622"/>
      <c r="O91" s="622"/>
      <c r="P91" s="622"/>
      <c r="Q91" s="622"/>
      <c r="R91" s="622"/>
      <c r="S91" s="622"/>
      <c r="T91" s="622"/>
      <c r="U91" s="622"/>
      <c r="V91" s="622"/>
      <c r="W91" s="622"/>
      <c r="X91" s="622"/>
      <c r="Y91" s="622"/>
      <c r="Z91" s="622"/>
      <c r="AA91" s="622"/>
      <c r="AB91" s="622"/>
      <c r="AC91" s="622"/>
      <c r="AD91" s="622"/>
      <c r="AE91" s="622"/>
      <c r="AF91" s="622"/>
      <c r="AG91" s="622"/>
      <c r="AH91" s="622"/>
      <c r="AI91" s="622"/>
      <c r="AJ91" s="622"/>
      <c r="AK91" s="622"/>
      <c r="AL91" s="622"/>
      <c r="AM91" s="622"/>
      <c r="AN91" s="622"/>
      <c r="AO91" s="622"/>
      <c r="AP91" s="622"/>
      <c r="AQ91" s="622"/>
      <c r="AR91" s="622"/>
      <c r="AS91" s="623"/>
    </row>
    <row r="92" spans="1:49" s="1" customFormat="1" ht="6.75" customHeight="1"/>
  </sheetData>
  <mergeCells count="883">
    <mergeCell ref="D31:F32"/>
    <mergeCell ref="D33:F34"/>
    <mergeCell ref="AC32:AE32"/>
    <mergeCell ref="AC33:AE33"/>
    <mergeCell ref="AC34:AE34"/>
    <mergeCell ref="AC35:AE35"/>
    <mergeCell ref="AC36:AE36"/>
    <mergeCell ref="AC37:AE37"/>
    <mergeCell ref="AC38:AE38"/>
    <mergeCell ref="M38:N38"/>
    <mergeCell ref="O38:P38"/>
    <mergeCell ref="K36:L36"/>
    <mergeCell ref="M36:N36"/>
    <mergeCell ref="O33:P33"/>
    <mergeCell ref="Q33:R33"/>
    <mergeCell ref="S33:T33"/>
    <mergeCell ref="G34:H34"/>
    <mergeCell ref="I34:J34"/>
    <mergeCell ref="K34:L34"/>
    <mergeCell ref="M34:N34"/>
    <mergeCell ref="O34:P34"/>
    <mergeCell ref="Q34:R34"/>
    <mergeCell ref="S34:T34"/>
    <mergeCell ref="I33:J33"/>
    <mergeCell ref="AC40:AE40"/>
    <mergeCell ref="AC24:AE24"/>
    <mergeCell ref="AC25:AE25"/>
    <mergeCell ref="AC26:AE26"/>
    <mergeCell ref="AC29:AE29"/>
    <mergeCell ref="AC30:AE30"/>
    <mergeCell ref="AC31:AE31"/>
    <mergeCell ref="AC39:AE39"/>
    <mergeCell ref="M46:N46"/>
    <mergeCell ref="O46:P46"/>
    <mergeCell ref="Q46:R46"/>
    <mergeCell ref="S46:T46"/>
    <mergeCell ref="U46:V46"/>
    <mergeCell ref="S39:T39"/>
    <mergeCell ref="O36:P36"/>
    <mergeCell ref="Q36:R36"/>
    <mergeCell ref="S36:T36"/>
    <mergeCell ref="S43:T43"/>
    <mergeCell ref="W42:X42"/>
    <mergeCell ref="Y42:AB42"/>
    <mergeCell ref="Y41:AB41"/>
    <mergeCell ref="Y39:AB39"/>
    <mergeCell ref="U39:V39"/>
    <mergeCell ref="W39:X39"/>
    <mergeCell ref="AN41:AR41"/>
    <mergeCell ref="AC43:AE43"/>
    <mergeCell ref="AC45:AE45"/>
    <mergeCell ref="AC46:AE46"/>
    <mergeCell ref="W43:X43"/>
    <mergeCell ref="Y43:AB43"/>
    <mergeCell ref="O45:P45"/>
    <mergeCell ref="Q45:R45"/>
    <mergeCell ref="S45:T45"/>
    <mergeCell ref="U45:V45"/>
    <mergeCell ref="W45:X45"/>
    <mergeCell ref="U42:V42"/>
    <mergeCell ref="AC41:AE41"/>
    <mergeCell ref="AC42:AE42"/>
    <mergeCell ref="Y45:AB45"/>
    <mergeCell ref="AC44:AE44"/>
    <mergeCell ref="AN43:AR43"/>
    <mergeCell ref="AG43:AM43"/>
    <mergeCell ref="AG44:AM44"/>
    <mergeCell ref="U43:V43"/>
    <mergeCell ref="W44:X44"/>
    <mergeCell ref="Y44:AB44"/>
    <mergeCell ref="O43:P43"/>
    <mergeCell ref="Q43:R43"/>
    <mergeCell ref="AS43:AV43"/>
    <mergeCell ref="AN44:AR44"/>
    <mergeCell ref="AS44:AV44"/>
    <mergeCell ref="AN45:AR45"/>
    <mergeCell ref="AS46:AV46"/>
    <mergeCell ref="AS42:AV42"/>
    <mergeCell ref="AN42:AR42"/>
    <mergeCell ref="AS45:AV45"/>
    <mergeCell ref="D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6:X46"/>
    <mergeCell ref="Y46:AB46"/>
    <mergeCell ref="AN46:AR46"/>
    <mergeCell ref="D46:F46"/>
    <mergeCell ref="G46:H46"/>
    <mergeCell ref="I46:J46"/>
    <mergeCell ref="K46:L46"/>
    <mergeCell ref="D43:F43"/>
    <mergeCell ref="G43:H43"/>
    <mergeCell ref="I43:J43"/>
    <mergeCell ref="K43:L43"/>
    <mergeCell ref="M43:N43"/>
    <mergeCell ref="D45:F45"/>
    <mergeCell ref="G45:H45"/>
    <mergeCell ref="I45:J45"/>
    <mergeCell ref="K45:L45"/>
    <mergeCell ref="M45:N45"/>
    <mergeCell ref="S40:T40"/>
    <mergeCell ref="A88:C88"/>
    <mergeCell ref="D88:F88"/>
    <mergeCell ref="M88:O88"/>
    <mergeCell ref="P88:S88"/>
    <mergeCell ref="U88:V88"/>
    <mergeCell ref="Z88:AC88"/>
    <mergeCell ref="AM85:AO85"/>
    <mergeCell ref="AM84:AO84"/>
    <mergeCell ref="S84:W84"/>
    <mergeCell ref="X84:Z84"/>
    <mergeCell ref="AA84:AC84"/>
    <mergeCell ref="AD84:AH84"/>
    <mergeCell ref="AI84:AL84"/>
    <mergeCell ref="AA83:AC83"/>
    <mergeCell ref="AD83:AH83"/>
    <mergeCell ref="AI83:AL83"/>
    <mergeCell ref="AM83:AO83"/>
    <mergeCell ref="AM82:AO82"/>
    <mergeCell ref="D81:F81"/>
    <mergeCell ref="G81:K81"/>
    <mergeCell ref="L81:O81"/>
    <mergeCell ref="P81:R81"/>
    <mergeCell ref="S81:W81"/>
    <mergeCell ref="AP85:AS85"/>
    <mergeCell ref="A86:C86"/>
    <mergeCell ref="D86:F86"/>
    <mergeCell ref="G86:AS86"/>
    <mergeCell ref="A87:C87"/>
    <mergeCell ref="D87:F87"/>
    <mergeCell ref="G87:L87"/>
    <mergeCell ref="M87:O87"/>
    <mergeCell ref="P87:S87"/>
    <mergeCell ref="U87:V87"/>
    <mergeCell ref="Z87:AC87"/>
    <mergeCell ref="G85:K85"/>
    <mergeCell ref="L85:O85"/>
    <mergeCell ref="P85:R85"/>
    <mergeCell ref="S85:W85"/>
    <mergeCell ref="X85:Z85"/>
    <mergeCell ref="AA85:AC85"/>
    <mergeCell ref="AD85:AH85"/>
    <mergeCell ref="AI85:AL85"/>
    <mergeCell ref="A91:C91"/>
    <mergeCell ref="D91:F91"/>
    <mergeCell ref="G91:AS91"/>
    <mergeCell ref="A89:C89"/>
    <mergeCell ref="D89:F89"/>
    <mergeCell ref="G89:AS89"/>
    <mergeCell ref="A90:C90"/>
    <mergeCell ref="D90:F90"/>
    <mergeCell ref="G90:AS90"/>
    <mergeCell ref="AP83:AS83"/>
    <mergeCell ref="A84:C85"/>
    <mergeCell ref="D84:F84"/>
    <mergeCell ref="G84:K84"/>
    <mergeCell ref="L84:O84"/>
    <mergeCell ref="P84:R84"/>
    <mergeCell ref="D83:F83"/>
    <mergeCell ref="G83:K83"/>
    <mergeCell ref="L83:O83"/>
    <mergeCell ref="P83:R83"/>
    <mergeCell ref="S83:W83"/>
    <mergeCell ref="X83:Z83"/>
    <mergeCell ref="A82:C83"/>
    <mergeCell ref="D82:F82"/>
    <mergeCell ref="G82:K82"/>
    <mergeCell ref="L82:O82"/>
    <mergeCell ref="P82:R82"/>
    <mergeCell ref="S82:W82"/>
    <mergeCell ref="AP84:AS84"/>
    <mergeCell ref="D85:F85"/>
    <mergeCell ref="X82:Z82"/>
    <mergeCell ref="AA82:AC82"/>
    <mergeCell ref="AD82:AH82"/>
    <mergeCell ref="AI82:AL82"/>
    <mergeCell ref="AP82:AS82"/>
    <mergeCell ref="AD81:AH81"/>
    <mergeCell ref="AI81:AL81"/>
    <mergeCell ref="AM81:AO81"/>
    <mergeCell ref="AP81:AS81"/>
    <mergeCell ref="AI80:AL80"/>
    <mergeCell ref="AM80:AO80"/>
    <mergeCell ref="AP80:AS80"/>
    <mergeCell ref="AD80:AH80"/>
    <mergeCell ref="X81:Z81"/>
    <mergeCell ref="AA81:AC81"/>
    <mergeCell ref="A80:C81"/>
    <mergeCell ref="D80:F80"/>
    <mergeCell ref="G80:K80"/>
    <mergeCell ref="L80:O80"/>
    <mergeCell ref="P80:R80"/>
    <mergeCell ref="S80:W80"/>
    <mergeCell ref="X80:Z80"/>
    <mergeCell ref="AA80:AC80"/>
    <mergeCell ref="X78:Z78"/>
    <mergeCell ref="AA78:AC78"/>
    <mergeCell ref="AD78:AH78"/>
    <mergeCell ref="AI78:AL78"/>
    <mergeCell ref="AM78:AO78"/>
    <mergeCell ref="AP78:AS78"/>
    <mergeCell ref="A78:C79"/>
    <mergeCell ref="D78:F78"/>
    <mergeCell ref="G78:K78"/>
    <mergeCell ref="L78:O78"/>
    <mergeCell ref="P78:R78"/>
    <mergeCell ref="S78:W78"/>
    <mergeCell ref="D79:F79"/>
    <mergeCell ref="G79:K79"/>
    <mergeCell ref="L79:O79"/>
    <mergeCell ref="P79:R79"/>
    <mergeCell ref="AP79:AS79"/>
    <mergeCell ref="S79:W79"/>
    <mergeCell ref="X79:Z79"/>
    <mergeCell ref="AA79:AC79"/>
    <mergeCell ref="AD79:AH79"/>
    <mergeCell ref="AI79:AL79"/>
    <mergeCell ref="AM79:AO79"/>
    <mergeCell ref="X77:Z77"/>
    <mergeCell ref="AA77:AC77"/>
    <mergeCell ref="AD77:AH77"/>
    <mergeCell ref="AI77:AL77"/>
    <mergeCell ref="AM77:AO77"/>
    <mergeCell ref="AP77:AS77"/>
    <mergeCell ref="A77:C77"/>
    <mergeCell ref="D77:F77"/>
    <mergeCell ref="G77:K77"/>
    <mergeCell ref="L77:O77"/>
    <mergeCell ref="P77:R77"/>
    <mergeCell ref="S77:W77"/>
    <mergeCell ref="X76:Z76"/>
    <mergeCell ref="AA76:AC76"/>
    <mergeCell ref="AD76:AH76"/>
    <mergeCell ref="AI76:AL76"/>
    <mergeCell ref="AM76:AO76"/>
    <mergeCell ref="AP76:AS76"/>
    <mergeCell ref="A76:C76"/>
    <mergeCell ref="D76:F76"/>
    <mergeCell ref="G76:K76"/>
    <mergeCell ref="L76:O76"/>
    <mergeCell ref="P76:R76"/>
    <mergeCell ref="S76:W76"/>
    <mergeCell ref="X75:Z75"/>
    <mergeCell ref="AA75:AC75"/>
    <mergeCell ref="AD75:AH75"/>
    <mergeCell ref="AI75:AL75"/>
    <mergeCell ref="AM75:AO75"/>
    <mergeCell ref="AP75:AS75"/>
    <mergeCell ref="A75:C75"/>
    <mergeCell ref="D75:F75"/>
    <mergeCell ref="G75:K75"/>
    <mergeCell ref="L75:O75"/>
    <mergeCell ref="P75:R75"/>
    <mergeCell ref="S75:W75"/>
    <mergeCell ref="X74:Z74"/>
    <mergeCell ref="AA74:AC74"/>
    <mergeCell ref="AD74:AH74"/>
    <mergeCell ref="AI74:AL74"/>
    <mergeCell ref="AM74:AO74"/>
    <mergeCell ref="AP74:AS74"/>
    <mergeCell ref="A74:C74"/>
    <mergeCell ref="D74:F74"/>
    <mergeCell ref="G74:K74"/>
    <mergeCell ref="L74:O74"/>
    <mergeCell ref="P74:R74"/>
    <mergeCell ref="S74:W74"/>
    <mergeCell ref="X73:Z73"/>
    <mergeCell ref="AA73:AC73"/>
    <mergeCell ref="AD73:AH73"/>
    <mergeCell ref="AI73:AL73"/>
    <mergeCell ref="AM73:AO73"/>
    <mergeCell ref="AP73:AS73"/>
    <mergeCell ref="A73:C73"/>
    <mergeCell ref="D73:F73"/>
    <mergeCell ref="G73:K73"/>
    <mergeCell ref="L73:O73"/>
    <mergeCell ref="P73:R73"/>
    <mergeCell ref="S73:W73"/>
    <mergeCell ref="X72:Z72"/>
    <mergeCell ref="AA72:AC72"/>
    <mergeCell ref="AD72:AH72"/>
    <mergeCell ref="AI72:AL72"/>
    <mergeCell ref="AM72:AO72"/>
    <mergeCell ref="AP72:AS72"/>
    <mergeCell ref="A72:C72"/>
    <mergeCell ref="D72:F72"/>
    <mergeCell ref="G72:K72"/>
    <mergeCell ref="L72:O72"/>
    <mergeCell ref="P72:R72"/>
    <mergeCell ref="S72:W72"/>
    <mergeCell ref="X71:Z71"/>
    <mergeCell ref="AA71:AC71"/>
    <mergeCell ref="AD71:AH71"/>
    <mergeCell ref="AI71:AL71"/>
    <mergeCell ref="AM71:AO71"/>
    <mergeCell ref="AP71:AS71"/>
    <mergeCell ref="A71:C71"/>
    <mergeCell ref="D71:F71"/>
    <mergeCell ref="G71:K71"/>
    <mergeCell ref="L71:O71"/>
    <mergeCell ref="P71:R71"/>
    <mergeCell ref="S71:W71"/>
    <mergeCell ref="T69:W69"/>
    <mergeCell ref="X69:Z69"/>
    <mergeCell ref="AA69:AC69"/>
    <mergeCell ref="AD69:AG69"/>
    <mergeCell ref="AH69:AS69"/>
    <mergeCell ref="A70:AS70"/>
    <mergeCell ref="A69:C69"/>
    <mergeCell ref="D69:F69"/>
    <mergeCell ref="G69:I69"/>
    <mergeCell ref="J69:M69"/>
    <mergeCell ref="N69:P69"/>
    <mergeCell ref="Q69:S69"/>
    <mergeCell ref="Q68:S68"/>
    <mergeCell ref="T68:W68"/>
    <mergeCell ref="X68:Z68"/>
    <mergeCell ref="AA68:AC68"/>
    <mergeCell ref="AD68:AG68"/>
    <mergeCell ref="AH68:AS68"/>
    <mergeCell ref="T67:W67"/>
    <mergeCell ref="X67:Z67"/>
    <mergeCell ref="AA67:AC67"/>
    <mergeCell ref="AD67:AG67"/>
    <mergeCell ref="AH67:AS67"/>
    <mergeCell ref="Q67:S67"/>
    <mergeCell ref="A68:C68"/>
    <mergeCell ref="D68:F68"/>
    <mergeCell ref="G68:I68"/>
    <mergeCell ref="J68:M68"/>
    <mergeCell ref="N68:P68"/>
    <mergeCell ref="A67:C67"/>
    <mergeCell ref="D67:F67"/>
    <mergeCell ref="G67:I67"/>
    <mergeCell ref="J67:M67"/>
    <mergeCell ref="N67:P67"/>
    <mergeCell ref="Q66:S66"/>
    <mergeCell ref="T66:W66"/>
    <mergeCell ref="X66:Z66"/>
    <mergeCell ref="AA66:AC66"/>
    <mergeCell ref="AD66:AG66"/>
    <mergeCell ref="AH66:AS66"/>
    <mergeCell ref="T65:W65"/>
    <mergeCell ref="X65:Z65"/>
    <mergeCell ref="AA65:AC65"/>
    <mergeCell ref="AD65:AG65"/>
    <mergeCell ref="AH65:AS65"/>
    <mergeCell ref="Q65:S65"/>
    <mergeCell ref="A66:C66"/>
    <mergeCell ref="D66:F66"/>
    <mergeCell ref="G66:I66"/>
    <mergeCell ref="J66:M66"/>
    <mergeCell ref="N66:P66"/>
    <mergeCell ref="A65:C65"/>
    <mergeCell ref="D65:F65"/>
    <mergeCell ref="G65:I65"/>
    <mergeCell ref="J65:M65"/>
    <mergeCell ref="N65:P65"/>
    <mergeCell ref="Q64:S64"/>
    <mergeCell ref="T64:W64"/>
    <mergeCell ref="X64:Z64"/>
    <mergeCell ref="AA64:AC64"/>
    <mergeCell ref="AD64:AG64"/>
    <mergeCell ref="AH64:AS64"/>
    <mergeCell ref="T63:W63"/>
    <mergeCell ref="X63:Z63"/>
    <mergeCell ref="AA63:AC63"/>
    <mergeCell ref="AD63:AG63"/>
    <mergeCell ref="AH63:AS63"/>
    <mergeCell ref="Q63:S63"/>
    <mergeCell ref="A64:C64"/>
    <mergeCell ref="D64:F64"/>
    <mergeCell ref="G64:I64"/>
    <mergeCell ref="J64:M64"/>
    <mergeCell ref="N64:P64"/>
    <mergeCell ref="A63:C63"/>
    <mergeCell ref="D63:F63"/>
    <mergeCell ref="G63:I63"/>
    <mergeCell ref="J63:M63"/>
    <mergeCell ref="N63:P63"/>
    <mergeCell ref="Q62:S62"/>
    <mergeCell ref="T62:W62"/>
    <mergeCell ref="X62:Z62"/>
    <mergeCell ref="AA62:AC62"/>
    <mergeCell ref="AD62:AG62"/>
    <mergeCell ref="AH62:AS62"/>
    <mergeCell ref="T61:W61"/>
    <mergeCell ref="X61:Z61"/>
    <mergeCell ref="AA61:AC61"/>
    <mergeCell ref="AD61:AG61"/>
    <mergeCell ref="AH61:AS61"/>
    <mergeCell ref="Q61:S61"/>
    <mergeCell ref="A62:C62"/>
    <mergeCell ref="D62:F62"/>
    <mergeCell ref="G62:I62"/>
    <mergeCell ref="J62:M62"/>
    <mergeCell ref="N62:P62"/>
    <mergeCell ref="A61:C61"/>
    <mergeCell ref="D61:F61"/>
    <mergeCell ref="G61:I61"/>
    <mergeCell ref="J61:M61"/>
    <mergeCell ref="N61:P61"/>
    <mergeCell ref="Q60:S60"/>
    <mergeCell ref="T60:W60"/>
    <mergeCell ref="X60:Z60"/>
    <mergeCell ref="AA60:AC60"/>
    <mergeCell ref="AD60:AG60"/>
    <mergeCell ref="AH60:AS60"/>
    <mergeCell ref="T59:W59"/>
    <mergeCell ref="X59:Z59"/>
    <mergeCell ref="AA59:AC59"/>
    <mergeCell ref="AD59:AG59"/>
    <mergeCell ref="AH59:AS59"/>
    <mergeCell ref="Q59:S59"/>
    <mergeCell ref="A60:C60"/>
    <mergeCell ref="D60:F60"/>
    <mergeCell ref="G60:I60"/>
    <mergeCell ref="J60:M60"/>
    <mergeCell ref="N60:P60"/>
    <mergeCell ref="A59:C59"/>
    <mergeCell ref="D59:F59"/>
    <mergeCell ref="G59:I59"/>
    <mergeCell ref="J59:M59"/>
    <mergeCell ref="N59:P59"/>
    <mergeCell ref="Q58:S58"/>
    <mergeCell ref="T58:W58"/>
    <mergeCell ref="X58:Z58"/>
    <mergeCell ref="AA58:AC58"/>
    <mergeCell ref="AD58:AG58"/>
    <mergeCell ref="AH58:AS58"/>
    <mergeCell ref="T57:W57"/>
    <mergeCell ref="X57:Z57"/>
    <mergeCell ref="AA57:AC57"/>
    <mergeCell ref="AD57:AG57"/>
    <mergeCell ref="AH57:AS57"/>
    <mergeCell ref="Q57:S57"/>
    <mergeCell ref="A58:C58"/>
    <mergeCell ref="D58:F58"/>
    <mergeCell ref="G58:I58"/>
    <mergeCell ref="J58:M58"/>
    <mergeCell ref="N58:P58"/>
    <mergeCell ref="A57:C57"/>
    <mergeCell ref="D57:F57"/>
    <mergeCell ref="G57:I57"/>
    <mergeCell ref="J57:M57"/>
    <mergeCell ref="N57:P57"/>
    <mergeCell ref="Q56:S56"/>
    <mergeCell ref="T56:W56"/>
    <mergeCell ref="X56:Z56"/>
    <mergeCell ref="AA56:AC56"/>
    <mergeCell ref="AD56:AG56"/>
    <mergeCell ref="AH56:AS56"/>
    <mergeCell ref="T55:W55"/>
    <mergeCell ref="X55:Z55"/>
    <mergeCell ref="AA55:AC55"/>
    <mergeCell ref="AD55:AG55"/>
    <mergeCell ref="AH55:AS55"/>
    <mergeCell ref="Q55:S55"/>
    <mergeCell ref="A56:C56"/>
    <mergeCell ref="D56:F56"/>
    <mergeCell ref="G56:I56"/>
    <mergeCell ref="J56:M56"/>
    <mergeCell ref="N56:P56"/>
    <mergeCell ref="A55:C55"/>
    <mergeCell ref="D55:F55"/>
    <mergeCell ref="G55:I55"/>
    <mergeCell ref="J55:M55"/>
    <mergeCell ref="N55:P55"/>
    <mergeCell ref="AD51:AG51"/>
    <mergeCell ref="AH51:AS51"/>
    <mergeCell ref="A54:C54"/>
    <mergeCell ref="D54:F54"/>
    <mergeCell ref="G54:I54"/>
    <mergeCell ref="J54:M54"/>
    <mergeCell ref="N54:P54"/>
    <mergeCell ref="A53:C53"/>
    <mergeCell ref="D53:F53"/>
    <mergeCell ref="G53:I53"/>
    <mergeCell ref="J53:M53"/>
    <mergeCell ref="N53:P53"/>
    <mergeCell ref="Q54:S54"/>
    <mergeCell ref="T54:W54"/>
    <mergeCell ref="X54:Z54"/>
    <mergeCell ref="AA54:AC54"/>
    <mergeCell ref="AD54:AG54"/>
    <mergeCell ref="AH54:AS54"/>
    <mergeCell ref="T53:W53"/>
    <mergeCell ref="X53:Z53"/>
    <mergeCell ref="AA53:AC53"/>
    <mergeCell ref="AD53:AG53"/>
    <mergeCell ref="AH53:AS53"/>
    <mergeCell ref="Q53:S53"/>
    <mergeCell ref="A52:C52"/>
    <mergeCell ref="D52:F52"/>
    <mergeCell ref="G52:I52"/>
    <mergeCell ref="J52:M52"/>
    <mergeCell ref="N52:P52"/>
    <mergeCell ref="X50:Z50"/>
    <mergeCell ref="AA50:AC50"/>
    <mergeCell ref="AD50:AG50"/>
    <mergeCell ref="AH50:AS50"/>
    <mergeCell ref="A51:C51"/>
    <mergeCell ref="D51:F51"/>
    <mergeCell ref="G51:I51"/>
    <mergeCell ref="J51:M51"/>
    <mergeCell ref="N51:P51"/>
    <mergeCell ref="Q51:S51"/>
    <mergeCell ref="Q52:S52"/>
    <mergeCell ref="T52:W52"/>
    <mergeCell ref="X52:Z52"/>
    <mergeCell ref="AA52:AC52"/>
    <mergeCell ref="AD52:AG52"/>
    <mergeCell ref="AH52:AS52"/>
    <mergeCell ref="T51:W51"/>
    <mergeCell ref="X51:Z51"/>
    <mergeCell ref="AA51:AC51"/>
    <mergeCell ref="A50:C50"/>
    <mergeCell ref="D50:F50"/>
    <mergeCell ref="G50:I50"/>
    <mergeCell ref="J50:M50"/>
    <mergeCell ref="N50:P50"/>
    <mergeCell ref="Q50:S50"/>
    <mergeCell ref="T50:W50"/>
    <mergeCell ref="G49:I49"/>
    <mergeCell ref="J49:M49"/>
    <mergeCell ref="N49:P49"/>
    <mergeCell ref="Q49:S49"/>
    <mergeCell ref="T49:W49"/>
    <mergeCell ref="A47:AG47"/>
    <mergeCell ref="AH47:AS47"/>
    <mergeCell ref="A48:C49"/>
    <mergeCell ref="D48:M48"/>
    <mergeCell ref="N48:W48"/>
    <mergeCell ref="X48:AG48"/>
    <mergeCell ref="AH48:AO48"/>
    <mergeCell ref="AP48:AS48"/>
    <mergeCell ref="D49:F49"/>
    <mergeCell ref="AA49:AC49"/>
    <mergeCell ref="AD49:AG49"/>
    <mergeCell ref="AH49:AS49"/>
    <mergeCell ref="X49:Z49"/>
    <mergeCell ref="D42:F42"/>
    <mergeCell ref="G42:H42"/>
    <mergeCell ref="I42:J42"/>
    <mergeCell ref="K42:L42"/>
    <mergeCell ref="M42:N42"/>
    <mergeCell ref="O42:P42"/>
    <mergeCell ref="Q42:R42"/>
    <mergeCell ref="S42:T42"/>
    <mergeCell ref="AS40:AV40"/>
    <mergeCell ref="D41:F41"/>
    <mergeCell ref="G41:H41"/>
    <mergeCell ref="I41:J41"/>
    <mergeCell ref="K41:L41"/>
    <mergeCell ref="M41:N41"/>
    <mergeCell ref="O41:P41"/>
    <mergeCell ref="Q41:R41"/>
    <mergeCell ref="S41:T41"/>
    <mergeCell ref="U41:V41"/>
    <mergeCell ref="U40:V40"/>
    <mergeCell ref="W40:X40"/>
    <mergeCell ref="Y40:AB40"/>
    <mergeCell ref="AN40:AR40"/>
    <mergeCell ref="AS41:AV41"/>
    <mergeCell ref="W41:X41"/>
    <mergeCell ref="D40:F40"/>
    <mergeCell ref="G40:H40"/>
    <mergeCell ref="I40:J40"/>
    <mergeCell ref="K40:L40"/>
    <mergeCell ref="M40:N40"/>
    <mergeCell ref="O40:P40"/>
    <mergeCell ref="Q40:R40"/>
    <mergeCell ref="AS38:AV38"/>
    <mergeCell ref="D39:F39"/>
    <mergeCell ref="G39:H39"/>
    <mergeCell ref="I39:J39"/>
    <mergeCell ref="K39:L39"/>
    <mergeCell ref="M39:N39"/>
    <mergeCell ref="O39:P39"/>
    <mergeCell ref="Q39:R39"/>
    <mergeCell ref="Q38:R38"/>
    <mergeCell ref="S38:T38"/>
    <mergeCell ref="U38:V38"/>
    <mergeCell ref="W38:X38"/>
    <mergeCell ref="Y38:AB38"/>
    <mergeCell ref="D38:F38"/>
    <mergeCell ref="G38:H38"/>
    <mergeCell ref="I38:J38"/>
    <mergeCell ref="K38:L38"/>
    <mergeCell ref="AN39:AR39"/>
    <mergeCell ref="AS39:AV39"/>
    <mergeCell ref="AN38:AR38"/>
    <mergeCell ref="AN36:AR36"/>
    <mergeCell ref="AS37:AV37"/>
    <mergeCell ref="AS36:AV36"/>
    <mergeCell ref="D37:F37"/>
    <mergeCell ref="G37:H37"/>
    <mergeCell ref="I37:J37"/>
    <mergeCell ref="K37:L37"/>
    <mergeCell ref="M37:N37"/>
    <mergeCell ref="O37:P37"/>
    <mergeCell ref="Q37:R37"/>
    <mergeCell ref="S37:T37"/>
    <mergeCell ref="U37:V37"/>
    <mergeCell ref="U36:V36"/>
    <mergeCell ref="W36:X36"/>
    <mergeCell ref="Y36:AB36"/>
    <mergeCell ref="AN37:AR37"/>
    <mergeCell ref="W37:X37"/>
    <mergeCell ref="Y37:AB37"/>
    <mergeCell ref="D36:F36"/>
    <mergeCell ref="G36:H36"/>
    <mergeCell ref="I36:J36"/>
    <mergeCell ref="AN33:AR33"/>
    <mergeCell ref="AS34:AV34"/>
    <mergeCell ref="D35:F35"/>
    <mergeCell ref="G35:H35"/>
    <mergeCell ref="I35:J35"/>
    <mergeCell ref="K35:L35"/>
    <mergeCell ref="M35:N35"/>
    <mergeCell ref="O35:P35"/>
    <mergeCell ref="Q35:R35"/>
    <mergeCell ref="AN34:AR34"/>
    <mergeCell ref="AS35:AV35"/>
    <mergeCell ref="U35:V35"/>
    <mergeCell ref="W35:X35"/>
    <mergeCell ref="Y35:AB35"/>
    <mergeCell ref="AN35:AR35"/>
    <mergeCell ref="S35:T35"/>
    <mergeCell ref="AS33:AV33"/>
    <mergeCell ref="W33:X33"/>
    <mergeCell ref="Y33:AB33"/>
    <mergeCell ref="U34:V34"/>
    <mergeCell ref="W34:X34"/>
    <mergeCell ref="Y34:AB34"/>
    <mergeCell ref="G33:H33"/>
    <mergeCell ref="M33:N33"/>
    <mergeCell ref="K33:L33"/>
    <mergeCell ref="U33:V33"/>
    <mergeCell ref="AS31:AV31"/>
    <mergeCell ref="G32:H32"/>
    <mergeCell ref="I32:J32"/>
    <mergeCell ref="K32:L32"/>
    <mergeCell ref="M32:N32"/>
    <mergeCell ref="O32:P32"/>
    <mergeCell ref="Q32:R32"/>
    <mergeCell ref="S32:T32"/>
    <mergeCell ref="U31:V31"/>
    <mergeCell ref="W31:X31"/>
    <mergeCell ref="Y31:AB31"/>
    <mergeCell ref="AN31:AR31"/>
    <mergeCell ref="AS32:AV32"/>
    <mergeCell ref="W32:X32"/>
    <mergeCell ref="G31:H31"/>
    <mergeCell ref="I31:J31"/>
    <mergeCell ref="K31:L31"/>
    <mergeCell ref="M31:N31"/>
    <mergeCell ref="Y32:AB32"/>
    <mergeCell ref="U32:V32"/>
    <mergeCell ref="AN32:AR32"/>
    <mergeCell ref="O31:P31"/>
    <mergeCell ref="D29:F30"/>
    <mergeCell ref="K28:L28"/>
    <mergeCell ref="M28:N28"/>
    <mergeCell ref="O28:P28"/>
    <mergeCell ref="Q28:R28"/>
    <mergeCell ref="S28:T28"/>
    <mergeCell ref="U28:V28"/>
    <mergeCell ref="Q31:R31"/>
    <mergeCell ref="S31:T31"/>
    <mergeCell ref="S30:T30"/>
    <mergeCell ref="U29:V29"/>
    <mergeCell ref="G30:H30"/>
    <mergeCell ref="I30:J30"/>
    <mergeCell ref="K30:L30"/>
    <mergeCell ref="M30:N30"/>
    <mergeCell ref="O30:P30"/>
    <mergeCell ref="Q30:R30"/>
    <mergeCell ref="Q29:R29"/>
    <mergeCell ref="S29:T29"/>
    <mergeCell ref="G29:H29"/>
    <mergeCell ref="I29:J29"/>
    <mergeCell ref="K29:L29"/>
    <mergeCell ref="M29:N29"/>
    <mergeCell ref="O29:P29"/>
    <mergeCell ref="AS30:AV30"/>
    <mergeCell ref="W28:X28"/>
    <mergeCell ref="Y28:AB28"/>
    <mergeCell ref="AN28:AR28"/>
    <mergeCell ref="AS28:AV28"/>
    <mergeCell ref="AS27:AV27"/>
    <mergeCell ref="U27:V27"/>
    <mergeCell ref="W27:X27"/>
    <mergeCell ref="Y27:AB27"/>
    <mergeCell ref="AN27:AR27"/>
    <mergeCell ref="U30:V30"/>
    <mergeCell ref="W30:X30"/>
    <mergeCell ref="Y30:AB30"/>
    <mergeCell ref="AC27:AE27"/>
    <mergeCell ref="AC28:AE28"/>
    <mergeCell ref="AN29:AR29"/>
    <mergeCell ref="AS29:AV29"/>
    <mergeCell ref="W29:X29"/>
    <mergeCell ref="Y29:AB29"/>
    <mergeCell ref="AN30:AR30"/>
    <mergeCell ref="Y26:AB26"/>
    <mergeCell ref="G26:H26"/>
    <mergeCell ref="I26:J26"/>
    <mergeCell ref="K26:L26"/>
    <mergeCell ref="M26:N26"/>
    <mergeCell ref="O26:P26"/>
    <mergeCell ref="Q26:R26"/>
    <mergeCell ref="AN26:AR26"/>
    <mergeCell ref="AG23:AM23"/>
    <mergeCell ref="D7:G8"/>
    <mergeCell ref="AA7:AB8"/>
    <mergeCell ref="H7:J8"/>
    <mergeCell ref="K7:K8"/>
    <mergeCell ref="L7:O8"/>
    <mergeCell ref="AC23:AE23"/>
    <mergeCell ref="Q25:R25"/>
    <mergeCell ref="S25:T25"/>
    <mergeCell ref="AS24:AV24"/>
    <mergeCell ref="G25:H25"/>
    <mergeCell ref="I25:J25"/>
    <mergeCell ref="K25:L25"/>
    <mergeCell ref="M25:N25"/>
    <mergeCell ref="O25:P25"/>
    <mergeCell ref="AN25:AR25"/>
    <mergeCell ref="AS25:AV25"/>
    <mergeCell ref="U25:V25"/>
    <mergeCell ref="W25:X25"/>
    <mergeCell ref="Y25:AB25"/>
    <mergeCell ref="K24:L24"/>
    <mergeCell ref="M24:N24"/>
    <mergeCell ref="O24:P24"/>
    <mergeCell ref="Q24:R24"/>
    <mergeCell ref="S24:T24"/>
    <mergeCell ref="D9:G11"/>
    <mergeCell ref="H9:AD9"/>
    <mergeCell ref="AG9:AH9"/>
    <mergeCell ref="AI9:AO9"/>
    <mergeCell ref="AP9:AV9"/>
    <mergeCell ref="H10:Z11"/>
    <mergeCell ref="AA10:AD11"/>
    <mergeCell ref="AE10:AF12"/>
    <mergeCell ref="AG10:AH10"/>
    <mergeCell ref="AQ12:AV12"/>
    <mergeCell ref="AI10:AV10"/>
    <mergeCell ref="AG11:AH11"/>
    <mergeCell ref="AI11:AV11"/>
    <mergeCell ref="D12:G13"/>
    <mergeCell ref="H12:I12"/>
    <mergeCell ref="J12:AD12"/>
    <mergeCell ref="H13:AD13"/>
    <mergeCell ref="AE13:AF14"/>
    <mergeCell ref="AG13:AH13"/>
    <mergeCell ref="AI13:AV13"/>
    <mergeCell ref="AI12:AN12"/>
    <mergeCell ref="AO12:AP12"/>
    <mergeCell ref="AG12:AH12"/>
    <mergeCell ref="AO14:AP14"/>
    <mergeCell ref="AD4:AH4"/>
    <mergeCell ref="AI4:AM4"/>
    <mergeCell ref="AN4:AR4"/>
    <mergeCell ref="P7:P8"/>
    <mergeCell ref="Q7:Q8"/>
    <mergeCell ref="S7:S8"/>
    <mergeCell ref="Z7:Z8"/>
    <mergeCell ref="T7:W8"/>
    <mergeCell ref="H5:R5"/>
    <mergeCell ref="S5:V5"/>
    <mergeCell ref="W5:AC5"/>
    <mergeCell ref="AD5:AH6"/>
    <mergeCell ref="AE8:AF9"/>
    <mergeCell ref="AG8:AH8"/>
    <mergeCell ref="AI8:AV8"/>
    <mergeCell ref="D1:AE3"/>
    <mergeCell ref="AF3:AI3"/>
    <mergeCell ref="AJ3:AN3"/>
    <mergeCell ref="AO3:AR3"/>
    <mergeCell ref="AS3:AV3"/>
    <mergeCell ref="R7:R8"/>
    <mergeCell ref="AS5:AV6"/>
    <mergeCell ref="AC7:AD8"/>
    <mergeCell ref="AE7:AV7"/>
    <mergeCell ref="X7:X8"/>
    <mergeCell ref="Y7:Y8"/>
    <mergeCell ref="D6:G6"/>
    <mergeCell ref="H6:R6"/>
    <mergeCell ref="S6:V6"/>
    <mergeCell ref="W6:AC6"/>
    <mergeCell ref="AS4:AV4"/>
    <mergeCell ref="D5:G5"/>
    <mergeCell ref="AI5:AL6"/>
    <mergeCell ref="AM5:AM6"/>
    <mergeCell ref="AN5:AQ6"/>
    <mergeCell ref="AR5:AR6"/>
    <mergeCell ref="D4:R4"/>
    <mergeCell ref="S4:V4"/>
    <mergeCell ref="W4:AC4"/>
    <mergeCell ref="AQ14:AV14"/>
    <mergeCell ref="AQ15:AV15"/>
    <mergeCell ref="D16:G16"/>
    <mergeCell ref="H16:AV16"/>
    <mergeCell ref="D14:G15"/>
    <mergeCell ref="H14:I14"/>
    <mergeCell ref="H15:I15"/>
    <mergeCell ref="J15:AD15"/>
    <mergeCell ref="AE15:AH15"/>
    <mergeCell ref="AI14:AN14"/>
    <mergeCell ref="J14:R14"/>
    <mergeCell ref="S14:T14"/>
    <mergeCell ref="U14:AD14"/>
    <mergeCell ref="AG14:AH14"/>
    <mergeCell ref="D22:F24"/>
    <mergeCell ref="G22:R22"/>
    <mergeCell ref="S22:V23"/>
    <mergeCell ref="W22:X24"/>
    <mergeCell ref="Y22:AB24"/>
    <mergeCell ref="AC22:AE22"/>
    <mergeCell ref="O23:R23"/>
    <mergeCell ref="AN23:AR23"/>
    <mergeCell ref="AN22:AR22"/>
    <mergeCell ref="AF22:AM22"/>
    <mergeCell ref="U24:V24"/>
    <mergeCell ref="AN24:AR24"/>
    <mergeCell ref="G23:J23"/>
    <mergeCell ref="K23:N23"/>
    <mergeCell ref="D25:F26"/>
    <mergeCell ref="D27:F28"/>
    <mergeCell ref="AG45:AM45"/>
    <mergeCell ref="AG46:AM46"/>
    <mergeCell ref="AG34:AM34"/>
    <mergeCell ref="AG35:AM35"/>
    <mergeCell ref="AG36:AM36"/>
    <mergeCell ref="AG37:AM37"/>
    <mergeCell ref="AG38:AM38"/>
    <mergeCell ref="AG39:AM39"/>
    <mergeCell ref="AG40:AM40"/>
    <mergeCell ref="AG41:AM41"/>
    <mergeCell ref="AG42:AM42"/>
    <mergeCell ref="AG25:AM25"/>
    <mergeCell ref="AG26:AM26"/>
    <mergeCell ref="AG27:AM27"/>
    <mergeCell ref="AG28:AM28"/>
    <mergeCell ref="AG29:AM29"/>
    <mergeCell ref="AG30:AM30"/>
    <mergeCell ref="G27:H27"/>
    <mergeCell ref="I27:J27"/>
    <mergeCell ref="K27:L27"/>
    <mergeCell ref="M27:N27"/>
    <mergeCell ref="O27:P27"/>
    <mergeCell ref="AG31:AM31"/>
    <mergeCell ref="AG32:AM32"/>
    <mergeCell ref="AG33:AM33"/>
    <mergeCell ref="G28:H28"/>
    <mergeCell ref="I28:J28"/>
    <mergeCell ref="AS23:AV23"/>
    <mergeCell ref="G24:H24"/>
    <mergeCell ref="AG24:AM24"/>
    <mergeCell ref="AI15:AM15"/>
    <mergeCell ref="I24:J24"/>
    <mergeCell ref="AN15:AP15"/>
    <mergeCell ref="AS22:AV22"/>
    <mergeCell ref="D17:AV17"/>
    <mergeCell ref="D18:AV18"/>
    <mergeCell ref="D19:AV19"/>
    <mergeCell ref="D20:AV20"/>
    <mergeCell ref="D21:AB21"/>
    <mergeCell ref="AC21:AV21"/>
    <mergeCell ref="AS26:AV26"/>
    <mergeCell ref="Q27:R27"/>
    <mergeCell ref="S27:T27"/>
    <mergeCell ref="S26:T26"/>
    <mergeCell ref="U26:V26"/>
    <mergeCell ref="W26:X26"/>
  </mergeCells>
  <phoneticPr fontId="10"/>
  <dataValidations count="2">
    <dataValidation type="date" allowBlank="1" showInputMessage="1" showErrorMessage="1" sqref="D33 D27 D35:F46 D25 D31 D29">
      <formula1>$L$7</formula1>
      <formula2>$T$7</formula2>
    </dataValidation>
    <dataValidation type="list" allowBlank="1" showInputMessage="1" showErrorMessage="1" sqref="AC23:AE23">
      <formula1>$AZ$22:$AZ$27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fitToHeight="2" orientation="portrait" horizontalDpi="4294967294" verticalDpi="0" r:id="rId1"/>
  <rowBreaks count="1" manualBreakCount="1">
    <brk id="46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22</xdr:row>
                    <xdr:rowOff>30480</xdr:rowOff>
                  </from>
                  <to>
                    <xdr:col>32</xdr:col>
                    <xdr:colOff>7620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23</xdr:row>
                    <xdr:rowOff>30480</xdr:rowOff>
                  </from>
                  <to>
                    <xdr:col>32</xdr:col>
                    <xdr:colOff>7620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24</xdr:row>
                    <xdr:rowOff>30480</xdr:rowOff>
                  </from>
                  <to>
                    <xdr:col>32</xdr:col>
                    <xdr:colOff>7620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25</xdr:row>
                    <xdr:rowOff>30480</xdr:rowOff>
                  </from>
                  <to>
                    <xdr:col>32</xdr:col>
                    <xdr:colOff>7620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26</xdr:row>
                    <xdr:rowOff>38100</xdr:rowOff>
                  </from>
                  <to>
                    <xdr:col>32</xdr:col>
                    <xdr:colOff>7620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27</xdr:row>
                    <xdr:rowOff>30480</xdr:rowOff>
                  </from>
                  <to>
                    <xdr:col>32</xdr:col>
                    <xdr:colOff>7620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28</xdr:row>
                    <xdr:rowOff>30480</xdr:rowOff>
                  </from>
                  <to>
                    <xdr:col>32</xdr:col>
                    <xdr:colOff>7620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29</xdr:row>
                    <xdr:rowOff>30480</xdr:rowOff>
                  </from>
                  <to>
                    <xdr:col>32</xdr:col>
                    <xdr:colOff>7620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30</xdr:row>
                    <xdr:rowOff>30480</xdr:rowOff>
                  </from>
                  <to>
                    <xdr:col>32</xdr:col>
                    <xdr:colOff>7620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31</xdr:row>
                    <xdr:rowOff>30480</xdr:rowOff>
                  </from>
                  <to>
                    <xdr:col>32</xdr:col>
                    <xdr:colOff>7620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32</xdr:row>
                    <xdr:rowOff>30480</xdr:rowOff>
                  </from>
                  <to>
                    <xdr:col>32</xdr:col>
                    <xdr:colOff>7620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33</xdr:row>
                    <xdr:rowOff>30480</xdr:rowOff>
                  </from>
                  <to>
                    <xdr:col>32</xdr:col>
                    <xdr:colOff>7620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34</xdr:row>
                    <xdr:rowOff>30480</xdr:rowOff>
                  </from>
                  <to>
                    <xdr:col>32</xdr:col>
                    <xdr:colOff>7620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35</xdr:row>
                    <xdr:rowOff>30480</xdr:rowOff>
                  </from>
                  <to>
                    <xdr:col>32</xdr:col>
                    <xdr:colOff>7620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36</xdr:row>
                    <xdr:rowOff>30480</xdr:rowOff>
                  </from>
                  <to>
                    <xdr:col>32</xdr:col>
                    <xdr:colOff>7620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37</xdr:row>
                    <xdr:rowOff>30480</xdr:rowOff>
                  </from>
                  <to>
                    <xdr:col>32</xdr:col>
                    <xdr:colOff>7620</xdr:colOff>
                    <xdr:row>37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38</xdr:row>
                    <xdr:rowOff>30480</xdr:rowOff>
                  </from>
                  <to>
                    <xdr:col>32</xdr:col>
                    <xdr:colOff>7620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39</xdr:row>
                    <xdr:rowOff>30480</xdr:rowOff>
                  </from>
                  <to>
                    <xdr:col>32</xdr:col>
                    <xdr:colOff>7620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40</xdr:row>
                    <xdr:rowOff>30480</xdr:rowOff>
                  </from>
                  <to>
                    <xdr:col>32</xdr:col>
                    <xdr:colOff>7620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41</xdr:row>
                    <xdr:rowOff>30480</xdr:rowOff>
                  </from>
                  <to>
                    <xdr:col>32</xdr:col>
                    <xdr:colOff>7620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42</xdr:row>
                    <xdr:rowOff>30480</xdr:rowOff>
                  </from>
                  <to>
                    <xdr:col>32</xdr:col>
                    <xdr:colOff>7620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43</xdr:row>
                    <xdr:rowOff>30480</xdr:rowOff>
                  </from>
                  <to>
                    <xdr:col>32</xdr:col>
                    <xdr:colOff>7620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44</xdr:row>
                    <xdr:rowOff>30480</xdr:rowOff>
                  </from>
                  <to>
                    <xdr:col>32</xdr:col>
                    <xdr:colOff>7620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 altText="">
                <anchor moveWithCells="1">
                  <from>
                    <xdr:col>31</xdr:col>
                    <xdr:colOff>0</xdr:colOff>
                    <xdr:row>45</xdr:row>
                    <xdr:rowOff>30480</xdr:rowOff>
                  </from>
                  <to>
                    <xdr:col>32</xdr:col>
                    <xdr:colOff>7620</xdr:colOff>
                    <xdr:row>45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宿泊料金表!$D$3:$D$23</xm:f>
          </x14:formula1>
          <xm:sqref>AG23:AG46</xm:sqref>
        </x14:dataValidation>
        <x14:dataValidation type="list" allowBlank="1" showInputMessage="1" showErrorMessage="1">
          <x14:formula1>
            <xm:f>宿泊申込書!$AG$10:$AG$12</xm:f>
          </x14:formula1>
          <xm:sqref>AC24:AE46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4" workbookViewId="0">
      <selection activeCell="F23" sqref="F23"/>
    </sheetView>
  </sheetViews>
  <sheetFormatPr defaultColWidth="8.77734375" defaultRowHeight="13.2"/>
  <cols>
    <col min="1" max="1" width="8.77734375" style="14"/>
    <col min="2" max="2" width="13.33203125" style="14" customWidth="1"/>
    <col min="3" max="4" width="12.33203125" style="14" customWidth="1"/>
    <col min="5" max="5" width="17.5546875" style="14" customWidth="1"/>
    <col min="6" max="6" width="17.21875" style="14" customWidth="1"/>
    <col min="7" max="9" width="8.77734375" style="14"/>
    <col min="10" max="10" width="7.88671875" style="14" customWidth="1"/>
    <col min="11" max="11" width="7.21875" style="14" customWidth="1"/>
    <col min="12" max="16384" width="8.77734375" style="14"/>
  </cols>
  <sheetData>
    <row r="1" spans="2:11">
      <c r="E1" s="15" t="s">
        <v>80</v>
      </c>
      <c r="F1" s="15" t="s">
        <v>81</v>
      </c>
    </row>
    <row r="2" spans="2:11">
      <c r="E2" s="15"/>
    </row>
    <row r="3" spans="2:11">
      <c r="E3" s="15"/>
    </row>
    <row r="4" spans="2:11">
      <c r="B4" s="72" t="s">
        <v>82</v>
      </c>
      <c r="C4" s="17" t="s">
        <v>94</v>
      </c>
      <c r="D4" s="17" t="str">
        <f>B4&amp;C4</f>
        <v>ロッジ大人・大学生</v>
      </c>
      <c r="E4" s="16">
        <v>4840</v>
      </c>
      <c r="F4" s="16">
        <f>E4+550</f>
        <v>5390</v>
      </c>
    </row>
    <row r="5" spans="2:11">
      <c r="B5" s="72" t="s">
        <v>82</v>
      </c>
      <c r="C5" s="16" t="s">
        <v>95</v>
      </c>
      <c r="D5" s="17" t="str">
        <f t="shared" ref="D5:D23" si="0">B5&amp;C5</f>
        <v>ロッジ高校・中学生</v>
      </c>
      <c r="E5" s="16">
        <v>4290</v>
      </c>
      <c r="F5" s="16">
        <f t="shared" ref="F5:F17" si="1">E5+550</f>
        <v>4840</v>
      </c>
    </row>
    <row r="6" spans="2:11">
      <c r="B6" s="72" t="s">
        <v>82</v>
      </c>
      <c r="C6" s="16" t="s">
        <v>96</v>
      </c>
      <c r="D6" s="17" t="str">
        <f t="shared" si="0"/>
        <v>ロッジ小学生以下</v>
      </c>
      <c r="E6" s="16">
        <v>3520</v>
      </c>
      <c r="F6" s="16">
        <f t="shared" si="1"/>
        <v>4070</v>
      </c>
    </row>
    <row r="7" spans="2:11">
      <c r="B7" s="72" t="s">
        <v>82</v>
      </c>
      <c r="C7" s="16" t="s">
        <v>83</v>
      </c>
      <c r="D7" s="17" t="str">
        <f t="shared" si="0"/>
        <v>ロッジ 小学生未満</v>
      </c>
      <c r="E7" s="16">
        <v>1760</v>
      </c>
      <c r="F7" s="16">
        <f t="shared" si="1"/>
        <v>2310</v>
      </c>
    </row>
    <row r="8" spans="2:11">
      <c r="B8" s="73" t="s">
        <v>97</v>
      </c>
      <c r="C8" s="16" t="s">
        <v>91</v>
      </c>
      <c r="D8" s="17" t="str">
        <f t="shared" si="0"/>
        <v>LTW S/U</v>
      </c>
      <c r="E8" s="16">
        <v>7920</v>
      </c>
      <c r="F8" s="16">
        <f t="shared" si="1"/>
        <v>8470</v>
      </c>
    </row>
    <row r="9" spans="2:11">
      <c r="B9" s="73" t="s">
        <v>97</v>
      </c>
      <c r="C9" s="16" t="s">
        <v>92</v>
      </c>
      <c r="D9" s="17" t="str">
        <f t="shared" si="0"/>
        <v>LTW T/U</v>
      </c>
      <c r="E9" s="16">
        <v>6160</v>
      </c>
      <c r="F9" s="16">
        <f t="shared" si="1"/>
        <v>6710</v>
      </c>
    </row>
    <row r="10" spans="2:11">
      <c r="B10" s="72" t="s">
        <v>90</v>
      </c>
      <c r="C10" s="16" t="s">
        <v>91</v>
      </c>
      <c r="D10" s="17" t="str">
        <f t="shared" si="0"/>
        <v>CTW S/U</v>
      </c>
      <c r="E10" s="16">
        <v>7920</v>
      </c>
      <c r="F10" s="16">
        <f t="shared" si="1"/>
        <v>8470</v>
      </c>
    </row>
    <row r="11" spans="2:11">
      <c r="B11" s="72" t="s">
        <v>90</v>
      </c>
      <c r="C11" s="16" t="s">
        <v>92</v>
      </c>
      <c r="D11" s="17" t="str">
        <f t="shared" si="0"/>
        <v>CTW T/U</v>
      </c>
      <c r="E11" s="16">
        <v>6160</v>
      </c>
      <c r="F11" s="16">
        <f t="shared" si="1"/>
        <v>6710</v>
      </c>
    </row>
    <row r="12" spans="2:11">
      <c r="B12" s="72" t="s">
        <v>93</v>
      </c>
      <c r="C12" s="16" t="s">
        <v>91</v>
      </c>
      <c r="D12" s="17" t="str">
        <f t="shared" si="0"/>
        <v>CTW DX S/U</v>
      </c>
      <c r="E12" s="16">
        <v>13420</v>
      </c>
      <c r="F12" s="16">
        <f t="shared" si="1"/>
        <v>13970</v>
      </c>
    </row>
    <row r="13" spans="2:11">
      <c r="B13" s="72" t="s">
        <v>93</v>
      </c>
      <c r="C13" s="16" t="s">
        <v>92</v>
      </c>
      <c r="D13" s="17" t="str">
        <f t="shared" si="0"/>
        <v>CTW DX T/U</v>
      </c>
      <c r="E13" s="16">
        <v>9020</v>
      </c>
      <c r="F13" s="16">
        <f t="shared" si="1"/>
        <v>9570</v>
      </c>
    </row>
    <row r="14" spans="2:11">
      <c r="B14" s="72" t="s">
        <v>86</v>
      </c>
      <c r="C14" s="16" t="s">
        <v>84</v>
      </c>
      <c r="D14" s="17" t="str">
        <f t="shared" si="0"/>
        <v>A棟 シングル</v>
      </c>
      <c r="E14" s="16">
        <v>9020</v>
      </c>
      <c r="F14" s="16">
        <f t="shared" si="1"/>
        <v>9570</v>
      </c>
      <c r="K14" s="22" t="s">
        <v>99</v>
      </c>
    </row>
    <row r="15" spans="2:11">
      <c r="B15" s="72" t="s">
        <v>86</v>
      </c>
      <c r="C15" s="16" t="s">
        <v>85</v>
      </c>
      <c r="D15" s="17" t="str">
        <f t="shared" si="0"/>
        <v>A棟 ツイン</v>
      </c>
      <c r="E15" s="16">
        <v>7260</v>
      </c>
      <c r="F15" s="16">
        <f t="shared" si="1"/>
        <v>7810</v>
      </c>
    </row>
    <row r="16" spans="2:11">
      <c r="B16" s="72" t="s">
        <v>87</v>
      </c>
      <c r="C16" s="16" t="s">
        <v>84</v>
      </c>
      <c r="D16" s="17" t="str">
        <f t="shared" si="0"/>
        <v>A棟DX シングル</v>
      </c>
      <c r="E16" s="16">
        <v>13420</v>
      </c>
      <c r="F16" s="16">
        <f t="shared" si="1"/>
        <v>13970</v>
      </c>
    </row>
    <row r="17" spans="2:6">
      <c r="B17" s="72" t="s">
        <v>87</v>
      </c>
      <c r="C17" s="16" t="s">
        <v>85</v>
      </c>
      <c r="D17" s="17" t="str">
        <f t="shared" si="0"/>
        <v>A棟DX ツイン</v>
      </c>
      <c r="E17" s="16">
        <v>9020</v>
      </c>
      <c r="F17" s="16">
        <f t="shared" si="1"/>
        <v>9570</v>
      </c>
    </row>
    <row r="18" spans="2:6">
      <c r="B18" s="72" t="s">
        <v>88</v>
      </c>
      <c r="C18" s="23" t="s">
        <v>100</v>
      </c>
      <c r="D18" s="17" t="str">
        <f t="shared" si="0"/>
        <v>レジデンス ３人部屋</v>
      </c>
      <c r="E18" s="16">
        <v>27280</v>
      </c>
      <c r="F18" s="16">
        <f>E18+2200</f>
        <v>29480</v>
      </c>
    </row>
    <row r="19" spans="2:6">
      <c r="B19" s="72" t="s">
        <v>88</v>
      </c>
      <c r="C19" s="23" t="s">
        <v>101</v>
      </c>
      <c r="D19" s="17" t="str">
        <f t="shared" si="0"/>
        <v>レジデンス ４人部屋</v>
      </c>
      <c r="E19" s="16">
        <v>27280</v>
      </c>
      <c r="F19" s="16">
        <f>E19+2200</f>
        <v>29480</v>
      </c>
    </row>
    <row r="20" spans="2:6">
      <c r="B20" s="74" t="s">
        <v>98</v>
      </c>
      <c r="C20" s="23" t="s">
        <v>103</v>
      </c>
      <c r="D20" s="17" t="str">
        <f t="shared" si="0"/>
        <v>畳部屋 小学生以下</v>
      </c>
      <c r="E20" s="16">
        <v>2640</v>
      </c>
      <c r="F20" s="16">
        <f>E20+550</f>
        <v>3190</v>
      </c>
    </row>
    <row r="21" spans="2:6">
      <c r="B21" s="74" t="s">
        <v>98</v>
      </c>
      <c r="C21" s="23" t="s">
        <v>102</v>
      </c>
      <c r="D21" s="17" t="str">
        <f t="shared" si="0"/>
        <v>畳部屋 中学生以上</v>
      </c>
      <c r="E21" s="16">
        <v>3190</v>
      </c>
      <c r="F21" s="16">
        <f>E21+550</f>
        <v>3740</v>
      </c>
    </row>
    <row r="22" spans="2:6">
      <c r="B22" s="98" t="s">
        <v>182</v>
      </c>
      <c r="C22" s="23"/>
      <c r="D22" s="17" t="str">
        <f t="shared" si="0"/>
        <v>エキストラ</v>
      </c>
      <c r="E22" s="16">
        <v>3300</v>
      </c>
      <c r="F22" s="16">
        <f>E22+550</f>
        <v>3850</v>
      </c>
    </row>
    <row r="23" spans="2:6">
      <c r="B23" s="16" t="s">
        <v>89</v>
      </c>
      <c r="C23" s="16"/>
      <c r="D23" s="17" t="str">
        <f t="shared" si="0"/>
        <v>宿泊税</v>
      </c>
      <c r="E23" s="16">
        <v>200</v>
      </c>
      <c r="F23" s="16">
        <v>200</v>
      </c>
    </row>
  </sheetData>
  <phoneticPr fontId="10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F29" sqref="F29"/>
    </sheetView>
  </sheetViews>
  <sheetFormatPr defaultColWidth="8.77734375" defaultRowHeight="13.2"/>
  <cols>
    <col min="1" max="1" width="8.77734375" style="33"/>
    <col min="2" max="2" width="24.21875" style="33" customWidth="1"/>
    <col min="3" max="3" width="18" style="33" customWidth="1"/>
    <col min="4" max="4" width="29.21875" style="33" customWidth="1"/>
    <col min="5" max="5" width="12.6640625" style="33" customWidth="1"/>
    <col min="6" max="8" width="14" style="33" customWidth="1"/>
    <col min="9" max="10" width="11" style="33" customWidth="1"/>
    <col min="11" max="11" width="11.21875" style="33" customWidth="1"/>
    <col min="12" max="16384" width="8.77734375" style="33"/>
  </cols>
  <sheetData>
    <row r="1" spans="2:5">
      <c r="D1" s="33" t="str">
        <f>B1&amp;C1</f>
        <v/>
      </c>
    </row>
    <row r="2" spans="2:5">
      <c r="D2" s="33" t="str">
        <f>B2&amp;C2</f>
        <v/>
      </c>
    </row>
    <row r="3" spans="2:5">
      <c r="B3" s="33" t="s">
        <v>107</v>
      </c>
      <c r="D3" s="33" t="str">
        <f>B3&amp;C3</f>
        <v>ノーサイド(朝食）</v>
      </c>
      <c r="E3" s="34">
        <v>770</v>
      </c>
    </row>
    <row r="4" spans="2:5">
      <c r="B4" s="33" t="s">
        <v>108</v>
      </c>
      <c r="D4" s="33" t="str">
        <f t="shared" ref="D4:D33" si="0">B4&amp;C4</f>
        <v>ノーサイド(昼食）</v>
      </c>
      <c r="E4" s="34">
        <v>825</v>
      </c>
    </row>
    <row r="5" spans="2:5">
      <c r="B5" s="33" t="s">
        <v>109</v>
      </c>
      <c r="D5" s="33" t="str">
        <f t="shared" si="0"/>
        <v>ノーサイド(夕食）</v>
      </c>
      <c r="E5" s="34">
        <v>990</v>
      </c>
    </row>
    <row r="6" spans="2:5">
      <c r="B6" s="33" t="s">
        <v>107</v>
      </c>
      <c r="C6" s="33" t="s">
        <v>110</v>
      </c>
      <c r="D6" s="33" t="str">
        <f t="shared" si="0"/>
        <v>ノーサイド(朝食）日帰り</v>
      </c>
      <c r="E6" s="34">
        <v>770</v>
      </c>
    </row>
    <row r="7" spans="2:5">
      <c r="B7" s="33" t="s">
        <v>108</v>
      </c>
      <c r="C7" s="33" t="s">
        <v>110</v>
      </c>
      <c r="D7" s="33" t="str">
        <f t="shared" si="0"/>
        <v>ノーサイド(昼食）日帰り</v>
      </c>
      <c r="E7" s="34">
        <v>825</v>
      </c>
    </row>
    <row r="8" spans="2:5">
      <c r="B8" s="33" t="s">
        <v>109</v>
      </c>
      <c r="C8" s="33" t="s">
        <v>110</v>
      </c>
      <c r="D8" s="33" t="str">
        <f t="shared" si="0"/>
        <v>ノーサイド(夕食）日帰り</v>
      </c>
      <c r="E8" s="34">
        <v>990</v>
      </c>
    </row>
    <row r="9" spans="2:5">
      <c r="B9" s="33" t="s">
        <v>111</v>
      </c>
      <c r="C9" s="33" t="s">
        <v>112</v>
      </c>
      <c r="D9" s="33" t="str">
        <f t="shared" si="0"/>
        <v>GA朝食(大人)</v>
      </c>
      <c r="E9" s="34">
        <v>1320</v>
      </c>
    </row>
    <row r="10" spans="2:5">
      <c r="B10" s="33" t="s">
        <v>111</v>
      </c>
      <c r="C10" s="33" t="s">
        <v>113</v>
      </c>
      <c r="D10" s="33" t="str">
        <f t="shared" si="0"/>
        <v>GA朝食(小学生)</v>
      </c>
      <c r="E10" s="34">
        <v>990</v>
      </c>
    </row>
    <row r="11" spans="2:5">
      <c r="B11" s="33" t="s">
        <v>111</v>
      </c>
      <c r="C11" s="33" t="s">
        <v>114</v>
      </c>
      <c r="D11" s="33" t="str">
        <f t="shared" si="0"/>
        <v>GA朝食(幼児)</v>
      </c>
      <c r="E11" s="34">
        <v>660</v>
      </c>
    </row>
    <row r="12" spans="2:5">
      <c r="B12" s="33" t="s">
        <v>115</v>
      </c>
      <c r="C12" s="33" t="s">
        <v>112</v>
      </c>
      <c r="D12" s="33" t="str">
        <f t="shared" si="0"/>
        <v>GAバイキング 60分　(大人)</v>
      </c>
      <c r="E12" s="34">
        <v>1760</v>
      </c>
    </row>
    <row r="13" spans="2:5">
      <c r="B13" s="33" t="s">
        <v>115</v>
      </c>
      <c r="C13" s="33" t="s">
        <v>113</v>
      </c>
      <c r="D13" s="33" t="str">
        <f t="shared" si="0"/>
        <v>GAバイキング 60分　(小学生)</v>
      </c>
      <c r="E13" s="34">
        <v>1100</v>
      </c>
    </row>
    <row r="14" spans="2:5">
      <c r="B14" s="33" t="s">
        <v>115</v>
      </c>
      <c r="C14" s="33" t="s">
        <v>114</v>
      </c>
      <c r="D14" s="33" t="str">
        <f t="shared" si="0"/>
        <v>GAバイキング 60分　(幼児)</v>
      </c>
      <c r="E14" s="34">
        <v>660</v>
      </c>
    </row>
    <row r="15" spans="2:5">
      <c r="B15" s="33" t="s">
        <v>115</v>
      </c>
      <c r="C15" s="33" t="s">
        <v>116</v>
      </c>
      <c r="D15" s="33" t="str">
        <f t="shared" si="0"/>
        <v>GAバイキング 60分　(シニア）</v>
      </c>
      <c r="E15" s="34">
        <v>2090</v>
      </c>
    </row>
    <row r="16" spans="2:5">
      <c r="B16" s="33" t="s">
        <v>117</v>
      </c>
      <c r="C16" s="33" t="s">
        <v>112</v>
      </c>
      <c r="D16" s="33" t="str">
        <f t="shared" si="0"/>
        <v>GAバイキング 90分　(大人)</v>
      </c>
      <c r="E16" s="34">
        <v>2090</v>
      </c>
    </row>
    <row r="17" spans="2:5">
      <c r="B17" s="33" t="s">
        <v>117</v>
      </c>
      <c r="C17" s="33" t="s">
        <v>113</v>
      </c>
      <c r="D17" s="33" t="str">
        <f t="shared" si="0"/>
        <v>GAバイキング 90分　(小学生)</v>
      </c>
      <c r="E17" s="34">
        <v>1320</v>
      </c>
    </row>
    <row r="18" spans="2:5">
      <c r="B18" s="33" t="s">
        <v>117</v>
      </c>
      <c r="C18" s="33" t="s">
        <v>114</v>
      </c>
      <c r="D18" s="33" t="str">
        <f t="shared" si="0"/>
        <v>GAバイキング 90分　(幼児)</v>
      </c>
      <c r="E18" s="34">
        <v>660</v>
      </c>
    </row>
    <row r="19" spans="2:5">
      <c r="B19" s="33" t="s">
        <v>117</v>
      </c>
      <c r="C19" s="33" t="s">
        <v>116</v>
      </c>
      <c r="D19" s="33" t="str">
        <f t="shared" si="0"/>
        <v>GAバイキング 90分　(シニア）</v>
      </c>
      <c r="E19" s="34"/>
    </row>
    <row r="20" spans="2:5">
      <c r="B20" s="33" t="s">
        <v>118</v>
      </c>
      <c r="C20" s="33" t="s">
        <v>112</v>
      </c>
      <c r="D20" s="33" t="str">
        <f t="shared" si="0"/>
        <v>GAバイキング 120分(大人)</v>
      </c>
      <c r="E20" s="34"/>
    </row>
    <row r="21" spans="2:5">
      <c r="B21" s="33" t="s">
        <v>118</v>
      </c>
      <c r="C21" s="33" t="s">
        <v>113</v>
      </c>
      <c r="D21" s="33" t="str">
        <f t="shared" si="0"/>
        <v>GAバイキング 120分(小学生)</v>
      </c>
      <c r="E21" s="34"/>
    </row>
    <row r="22" spans="2:5">
      <c r="B22" s="33" t="s">
        <v>118</v>
      </c>
      <c r="C22" s="33" t="s">
        <v>114</v>
      </c>
      <c r="D22" s="33" t="str">
        <f t="shared" si="0"/>
        <v>GAバイキング 120分(幼児)</v>
      </c>
      <c r="E22" s="34"/>
    </row>
    <row r="23" spans="2:5">
      <c r="B23" s="33" t="s">
        <v>118</v>
      </c>
      <c r="C23" s="33" t="s">
        <v>116</v>
      </c>
      <c r="D23" s="33" t="str">
        <f t="shared" si="0"/>
        <v>GAバイキング 120分(シニア）</v>
      </c>
      <c r="E23" s="34"/>
    </row>
    <row r="24" spans="2:5">
      <c r="B24" s="33" t="s">
        <v>119</v>
      </c>
      <c r="C24" s="33" t="s">
        <v>112</v>
      </c>
      <c r="D24" s="33" t="str">
        <f>B24&amp;C24</f>
        <v>GAアルコールFD付(大人)</v>
      </c>
      <c r="E24" s="34"/>
    </row>
    <row r="25" spans="2:5">
      <c r="B25" s="33" t="s">
        <v>119</v>
      </c>
      <c r="C25" s="33" t="s">
        <v>120</v>
      </c>
      <c r="D25" s="33" t="str">
        <f t="shared" si="0"/>
        <v>GAアルコールFD付(シニア)</v>
      </c>
      <c r="E25" s="34"/>
    </row>
    <row r="26" spans="2:5">
      <c r="B26" s="33" t="s">
        <v>121</v>
      </c>
      <c r="C26" s="33" t="s">
        <v>112</v>
      </c>
      <c r="D26" s="33" t="str">
        <f t="shared" si="0"/>
        <v>ベーカリー朝食(大人)</v>
      </c>
      <c r="E26" s="34">
        <v>1100</v>
      </c>
    </row>
    <row r="27" spans="2:5">
      <c r="B27" s="33" t="s">
        <v>121</v>
      </c>
      <c r="C27" s="33" t="s">
        <v>113</v>
      </c>
      <c r="D27" s="33" t="str">
        <f t="shared" si="0"/>
        <v>ベーカリー朝食(小学生)</v>
      </c>
      <c r="E27" s="34">
        <v>1100</v>
      </c>
    </row>
    <row r="28" spans="2:5">
      <c r="B28" s="33" t="s">
        <v>122</v>
      </c>
      <c r="C28" s="34"/>
      <c r="D28" s="33" t="str">
        <f t="shared" si="0"/>
        <v>さくら</v>
      </c>
      <c r="E28" s="34"/>
    </row>
    <row r="29" spans="2:5">
      <c r="B29" s="33" t="s">
        <v>123</v>
      </c>
      <c r="C29" s="97" t="s">
        <v>181</v>
      </c>
      <c r="D29" s="33" t="str">
        <f t="shared" si="0"/>
        <v>弁当お茶付き</v>
      </c>
      <c r="E29" s="34">
        <v>864</v>
      </c>
    </row>
    <row r="30" spans="2:5">
      <c r="B30" s="33" t="s">
        <v>124</v>
      </c>
      <c r="C30" s="34"/>
      <c r="D30" s="33" t="str">
        <f t="shared" si="0"/>
        <v>弁当②</v>
      </c>
      <c r="E30" s="34"/>
    </row>
    <row r="31" spans="2:5">
      <c r="B31" s="33" t="s">
        <v>125</v>
      </c>
      <c r="C31" s="34"/>
      <c r="D31" s="33" t="str">
        <f t="shared" si="0"/>
        <v>弁当③</v>
      </c>
      <c r="E31" s="34"/>
    </row>
    <row r="32" spans="2:5">
      <c r="B32" s="33" t="s">
        <v>126</v>
      </c>
      <c r="C32" s="34"/>
      <c r="D32" s="33" t="str">
        <f t="shared" si="0"/>
        <v>弁当④</v>
      </c>
      <c r="E32" s="34"/>
    </row>
    <row r="33" spans="2:5">
      <c r="B33" s="33" t="s">
        <v>127</v>
      </c>
      <c r="C33" s="34"/>
      <c r="D33" s="33" t="str">
        <f t="shared" si="0"/>
        <v>弁当⑤</v>
      </c>
      <c r="E33" s="34"/>
    </row>
  </sheetData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宿泊申込書</vt:lpstr>
      <vt:lpstr>請書</vt:lpstr>
      <vt:lpstr>宿泊料金表</vt:lpstr>
      <vt:lpstr>食事料金表</vt:lpstr>
      <vt:lpstr>宿泊申込書!Print_Area</vt:lpstr>
      <vt:lpstr>請書!Print_Area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営業部事業課</dc:creator>
  <cp:lastModifiedBy>ステファン</cp:lastModifiedBy>
  <cp:lastPrinted>2022-12-11T06:15:07Z</cp:lastPrinted>
  <dcterms:created xsi:type="dcterms:W3CDTF">2020-03-26T06:35:29Z</dcterms:created>
  <dcterms:modified xsi:type="dcterms:W3CDTF">2023-02-07T05:02:41Z</dcterms:modified>
</cp:coreProperties>
</file>